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A1DB82AF-B3D5-42E2-AC54-9105859B3E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介護会計" sheetId="1" r:id="rId1"/>
  </sheets>
  <definedNames>
    <definedName name="_xlnm.Print_Area" localSheetId="0">介護会計!$A$1:$O$66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I37" i="1"/>
  <c r="I43" i="1" s="1"/>
  <c r="I46" i="1" s="1"/>
  <c r="E36" i="1"/>
  <c r="D36" i="1"/>
  <c r="C36" i="1"/>
  <c r="C42" i="1" s="1"/>
  <c r="C45" i="1" s="1"/>
  <c r="I35" i="1"/>
  <c r="I41" i="1" s="1"/>
  <c r="I44" i="1" s="1"/>
  <c r="L33" i="1"/>
  <c r="F33" i="1"/>
  <c r="J33" i="1" s="1"/>
  <c r="L30" i="1"/>
  <c r="F30" i="1"/>
  <c r="K30" i="1" s="1"/>
  <c r="L27" i="1"/>
  <c r="F27" i="1"/>
  <c r="K27" i="1" s="1"/>
  <c r="L24" i="1"/>
  <c r="F24" i="1"/>
  <c r="K24" i="1" s="1"/>
  <c r="H21" i="1"/>
  <c r="H36" i="1" s="1"/>
  <c r="G21" i="1"/>
  <c r="G36" i="1" s="1"/>
  <c r="F21" i="1"/>
  <c r="L18" i="1"/>
  <c r="F18" i="1"/>
  <c r="K18" i="1" s="1"/>
  <c r="L15" i="1"/>
  <c r="F15" i="1"/>
  <c r="J15" i="1" s="1"/>
  <c r="L12" i="1"/>
  <c r="F12" i="1"/>
  <c r="K12" i="1" s="1"/>
  <c r="L9" i="1"/>
  <c r="F9" i="1"/>
  <c r="K9" i="1" s="1"/>
  <c r="J30" i="1" l="1"/>
  <c r="D42" i="1"/>
  <c r="K33" i="1"/>
  <c r="K21" i="1"/>
  <c r="J12" i="1"/>
  <c r="K15" i="1"/>
  <c r="G42" i="1"/>
  <c r="G45" i="1" s="1"/>
  <c r="M30" i="1"/>
  <c r="M12" i="1"/>
  <c r="M18" i="1"/>
  <c r="H42" i="1"/>
  <c r="H45" i="1" s="1"/>
  <c r="M27" i="1"/>
  <c r="M9" i="1"/>
  <c r="L36" i="1"/>
  <c r="M33" i="1"/>
  <c r="M15" i="1"/>
  <c r="M24" i="1"/>
  <c r="L21" i="1"/>
  <c r="J27" i="1"/>
  <c r="F36" i="1"/>
  <c r="J36" i="1" s="1"/>
  <c r="J18" i="1"/>
  <c r="M21" i="1"/>
  <c r="J24" i="1"/>
  <c r="J9" i="1"/>
  <c r="E42" i="1"/>
  <c r="J21" i="1"/>
  <c r="M36" i="1" l="1"/>
  <c r="K36" i="1"/>
  <c r="F42" i="1"/>
  <c r="F45" i="1" s="1"/>
</calcChain>
</file>

<file path=xl/sharedStrings.xml><?xml version="1.0" encoding="utf-8"?>
<sst xmlns="http://schemas.openxmlformats.org/spreadsheetml/2006/main" count="117" uniqueCount="80">
  <si>
    <t>介護保険事業特別会計（保険事業勘定）　歳入歳出款別決算の状況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rPh sb="11" eb="13">
      <t>ホケン</t>
    </rPh>
    <rPh sb="13" eb="15">
      <t>ジギョウ</t>
    </rPh>
    <rPh sb="15" eb="17">
      <t>カンジョウ</t>
    </rPh>
    <rPh sb="19" eb="21">
      <t>サイニュウ</t>
    </rPh>
    <rPh sb="21" eb="23">
      <t>サイシュツ</t>
    </rPh>
    <rPh sb="23" eb="24">
      <t>カン</t>
    </rPh>
    <rPh sb="24" eb="25">
      <t>ベツ</t>
    </rPh>
    <rPh sb="25" eb="27">
      <t>ケッサン</t>
    </rPh>
    <rPh sb="28" eb="30">
      <t>ジョウキョウ</t>
    </rPh>
    <phoneticPr fontId="3"/>
  </si>
  <si>
    <t>（歳　　　入）</t>
  </si>
  <si>
    <t>（単位　千円）</t>
  </si>
  <si>
    <t>継続費及び</t>
  </si>
  <si>
    <t>収入未済額</t>
  </si>
  <si>
    <t>予算現額に</t>
  </si>
  <si>
    <t>予算に対す</t>
  </si>
  <si>
    <t>調定に対す</t>
  </si>
  <si>
    <t>前年度</t>
  </si>
  <si>
    <t>繰越事業費</t>
  </si>
  <si>
    <t>予算現額</t>
  </si>
  <si>
    <t>(不納欠損額)</t>
  </si>
  <si>
    <t>対する増減</t>
  </si>
  <si>
    <t>る収入割合</t>
  </si>
  <si>
    <t>決算額に</t>
  </si>
  <si>
    <t>科　　　目</t>
  </si>
  <si>
    <t>当初予算額</t>
  </si>
  <si>
    <t>補正予算額</t>
  </si>
  <si>
    <t>繰越財源</t>
  </si>
  <si>
    <t>(イ)＋(ロ)＋(ハ)</t>
  </si>
  <si>
    <t>調定額</t>
  </si>
  <si>
    <t>収入済額</t>
  </si>
  <si>
    <t>(ホ) － (ヘ)</t>
  </si>
  <si>
    <t>(ヘ) － (ニ)</t>
  </si>
  <si>
    <t>(ヘ)／(ニ)</t>
  </si>
  <si>
    <t>(ヘ)／(ホ)</t>
  </si>
  <si>
    <t>構成比</t>
  </si>
  <si>
    <t>対する</t>
  </si>
  <si>
    <t>摘要</t>
  </si>
  <si>
    <t>充当額</t>
  </si>
  <si>
    <t>　×100</t>
  </si>
  <si>
    <t>増減率</t>
  </si>
  <si>
    <t>(イ)</t>
  </si>
  <si>
    <t>(ロ)</t>
  </si>
  <si>
    <t>(ハ)</t>
  </si>
  <si>
    <t>(ニ)</t>
  </si>
  <si>
    <t>(ホ）</t>
  </si>
  <si>
    <t>(ヘ)</t>
  </si>
  <si>
    <t>(ト)</t>
  </si>
  <si>
    <t>(チ)</t>
  </si>
  <si>
    <t>％</t>
  </si>
  <si>
    <t>還付未済額
        1,582</t>
    <phoneticPr fontId="3"/>
  </si>
  <si>
    <t>保険料</t>
    <rPh sb="2" eb="3">
      <t>リョウ</t>
    </rPh>
    <phoneticPr fontId="3"/>
  </si>
  <si>
    <t>使用料及び手数料</t>
  </si>
  <si>
    <t>国庫支出金</t>
  </si>
  <si>
    <t>支払基金交付金</t>
    <rPh sb="0" eb="2">
      <t>シハラ</t>
    </rPh>
    <rPh sb="2" eb="4">
      <t>キキン</t>
    </rPh>
    <rPh sb="4" eb="7">
      <t>コウフキン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</si>
  <si>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</si>
  <si>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</si>
  <si>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繰入金</t>
    <rPh sb="0" eb="3">
      <t>クリイレキン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</si>
  <si>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</si>
  <si>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3">
      <t>ショシュウニュウ</t>
    </rPh>
    <phoneticPr fontId="3"/>
  </si>
  <si>
    <t>歳　入　合　計 (Ａ)</t>
  </si>
  <si>
    <t>還付未済額
        1,076</t>
  </si>
  <si>
    <t>前年度歳入合計 (Ｂ)</t>
  </si>
  <si>
    <t>増減額</t>
  </si>
  <si>
    <t>(Ａ)－(Ｂ)    (Ｃ)</t>
  </si>
  <si>
    <t>(Ｃ)／(Ｂ)×100 ％</t>
  </si>
  <si>
    <t>（歳　　　出）</t>
  </si>
  <si>
    <t>予備費支出</t>
  </si>
  <si>
    <t>不用額</t>
  </si>
  <si>
    <t>る支出割合</t>
  </si>
  <si>
    <t>及び流用</t>
  </si>
  <si>
    <t>支出済額</t>
  </si>
  <si>
    <t>翌年度繰越額</t>
  </si>
  <si>
    <t>繰越額</t>
  </si>
  <si>
    <t>増減</t>
  </si>
  <si>
    <t>(イ)＋(ロ)＋(ハ)＋(ニ)</t>
  </si>
  <si>
    <t>(ホ)－(ヘ)－(ト)</t>
  </si>
  <si>
    <t>総務費</t>
  </si>
  <si>
    <t>保険給付費</t>
  </si>
  <si>
    <t>財政安定化基金拠出金</t>
    <rPh sb="0" eb="2">
      <t>ザイセイ</t>
    </rPh>
    <rPh sb="2" eb="5">
      <t>アンテイカ</t>
    </rPh>
    <rPh sb="5" eb="7">
      <t>キキン</t>
    </rPh>
    <phoneticPr fontId="6"/>
  </si>
  <si>
    <t>－</t>
  </si>
  <si>
    <t>地域支援事業費</t>
    <rPh sb="0" eb="2">
      <t>チイキ</t>
    </rPh>
    <rPh sb="2" eb="4">
      <t>シエン</t>
    </rPh>
    <rPh sb="4" eb="7">
      <t>ジギョウヒ</t>
    </rPh>
    <phoneticPr fontId="6"/>
  </si>
  <si>
    <t>保健福祉事業費</t>
    <rPh sb="0" eb="2">
      <t>ホケン</t>
    </rPh>
    <rPh sb="2" eb="4">
      <t>フクシ</t>
    </rPh>
    <rPh sb="4" eb="6">
      <t>ジギョウ</t>
    </rPh>
    <rPh sb="6" eb="7">
      <t>ヒ</t>
    </rPh>
    <phoneticPr fontId="6"/>
  </si>
  <si>
    <t>基金積立金</t>
    <rPh sb="0" eb="2">
      <t>キキン</t>
    </rPh>
    <rPh sb="2" eb="5">
      <t>ツミタテキン</t>
    </rPh>
    <phoneticPr fontId="6"/>
  </si>
  <si>
    <t>公債費</t>
    <rPh sb="0" eb="3">
      <t>コウサイヒ</t>
    </rPh>
    <phoneticPr fontId="6"/>
  </si>
  <si>
    <t>諸支出金</t>
    <rPh sb="0" eb="1">
      <t>ショ</t>
    </rPh>
    <rPh sb="1" eb="4">
      <t>シシュツキン</t>
    </rPh>
    <phoneticPr fontId="6"/>
  </si>
  <si>
    <t>予備費</t>
    <rPh sb="0" eb="3">
      <t>ヨビヒ</t>
    </rPh>
    <phoneticPr fontId="6"/>
  </si>
  <si>
    <t>歳　出　合　計  (Ａ)</t>
  </si>
  <si>
    <t>前年度歳出合計  (Ｂ)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</si>
</sst>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[Red]&quot;△&quot;#,##0"/>
    <numFmt numFmtId="177" formatCode="#,##0.0;[Red]&quot;△&quot;#,##0.0"/>
    <numFmt numFmtId="178" formatCode="0.0"/>
    <numFmt numFmtId="179" formatCode="#,##0.0;\△#,##0.0"/>
    <numFmt numFmtId="180" formatCode="#,##0;&quot;△&quot;#,##0"/>
    <numFmt numFmtId="181" formatCode="0.0000"/>
    <numFmt numFmtId="182" formatCode="\(#,##0\)"/>
    <numFmt numFmtId="183" formatCode="#,##0.0"/>
    <numFmt numFmtId="184" formatCode="#,##0.0;[Red]\-#,##0.0"/>
    <numFmt numFmtId="185" formatCode="\(#,##0\);[Red]\(&quot;△&quot;#,##0\)"/>
    <numFmt numFmtId="186" formatCode="#,##0.0;&quot;△&quot;#,##0.0"/>
    <numFmt numFmtId="187" formatCode="\(#,##0.0\);[Red]\(&quot;△&quot;#,##0.0\)"/>
  </numFmts>
  <fonts count="11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0" fontId="0" fillId="2" borderId="0" xfId="0" applyFill="1"/>
    <xf numFmtId="177" fontId="4" fillId="2" borderId="0" xfId="0" applyNumberFormat="1" applyFont="1" applyFill="1" applyAlignment="1">
      <alignment vertical="center"/>
    </xf>
    <xf numFmtId="38" fontId="4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horizontal="distributed" vertical="center"/>
    </xf>
    <xf numFmtId="176" fontId="4" fillId="2" borderId="2" xfId="1" applyNumberFormat="1" applyFont="1" applyFill="1" applyBorder="1" applyAlignment="1">
      <alignment horizontal="distributed" vertical="center"/>
    </xf>
    <xf numFmtId="176" fontId="4" fillId="2" borderId="2" xfId="1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177" fontId="4" fillId="2" borderId="2" xfId="0" applyNumberFormat="1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2" borderId="6" xfId="1" applyNumberFormat="1" applyFont="1" applyFill="1" applyBorder="1" applyAlignment="1">
      <alignment horizontal="distributed" vertical="center"/>
    </xf>
    <xf numFmtId="176" fontId="4" fillId="2" borderId="5" xfId="1" applyNumberFormat="1" applyFont="1" applyFill="1" applyBorder="1" applyAlignment="1">
      <alignment horizontal="distributed"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6" xfId="1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/>
    </xf>
    <xf numFmtId="177" fontId="4" fillId="2" borderId="5" xfId="0" applyNumberFormat="1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176" fontId="4" fillId="2" borderId="5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77" fontId="4" fillId="2" borderId="8" xfId="0" applyNumberFormat="1" applyFont="1" applyFill="1" applyBorder="1" applyAlignment="1">
      <alignment horizontal="right" vertical="center"/>
    </xf>
    <xf numFmtId="176" fontId="6" fillId="2" borderId="3" xfId="1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78" fontId="6" fillId="2" borderId="2" xfId="0" applyNumberFormat="1" applyFont="1" applyFill="1" applyBorder="1" applyAlignment="1">
      <alignment vertical="center"/>
    </xf>
    <xf numFmtId="179" fontId="7" fillId="2" borderId="3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vertical="center"/>
    </xf>
    <xf numFmtId="178" fontId="7" fillId="2" borderId="5" xfId="0" applyNumberFormat="1" applyFont="1" applyFill="1" applyBorder="1" applyAlignment="1">
      <alignment vertical="center"/>
    </xf>
    <xf numFmtId="179" fontId="7" fillId="2" borderId="6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181" fontId="4" fillId="2" borderId="0" xfId="0" applyNumberFormat="1" applyFont="1" applyFill="1" applyAlignment="1">
      <alignment vertical="center"/>
    </xf>
    <xf numFmtId="178" fontId="4" fillId="2" borderId="0" xfId="0" applyNumberFormat="1" applyFont="1" applyFill="1" applyAlignment="1">
      <alignment vertical="center"/>
    </xf>
    <xf numFmtId="0" fontId="0" fillId="2" borderId="8" xfId="0" applyFill="1" applyBorder="1" applyAlignment="1">
      <alignment horizontal="distributed"/>
    </xf>
    <xf numFmtId="176" fontId="7" fillId="2" borderId="9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82" fontId="7" fillId="0" borderId="8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distributed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80" fontId="7" fillId="0" borderId="2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80" fontId="7" fillId="0" borderId="5" xfId="1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179" fontId="7" fillId="0" borderId="6" xfId="1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180" fontId="7" fillId="0" borderId="8" xfId="1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81" fontId="8" fillId="2" borderId="0" xfId="0" applyNumberFormat="1" applyFont="1" applyFill="1" applyAlignment="1">
      <alignment vertical="center"/>
    </xf>
    <xf numFmtId="0" fontId="4" fillId="2" borderId="8" xfId="0" applyFont="1" applyFill="1" applyBorder="1" applyAlignment="1">
      <alignment horizontal="distributed" vertical="center"/>
    </xf>
    <xf numFmtId="178" fontId="7" fillId="0" borderId="9" xfId="0" applyNumberFormat="1" applyFont="1" applyFill="1" applyBorder="1" applyAlignment="1">
      <alignment vertical="center"/>
    </xf>
    <xf numFmtId="183" fontId="7" fillId="0" borderId="5" xfId="0" applyNumberFormat="1" applyFont="1" applyFill="1" applyBorder="1" applyAlignment="1">
      <alignment vertical="center"/>
    </xf>
    <xf numFmtId="184" fontId="7" fillId="0" borderId="5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distributed"/>
    </xf>
    <xf numFmtId="179" fontId="6" fillId="0" borderId="2" xfId="0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right" vertical="center"/>
    </xf>
    <xf numFmtId="177" fontId="7" fillId="2" borderId="6" xfId="1" applyNumberFormat="1" applyFont="1" applyFill="1" applyBorder="1" applyAlignment="1">
      <alignment horizontal="right" vertical="center"/>
    </xf>
    <xf numFmtId="182" fontId="7" fillId="2" borderId="8" xfId="1" applyNumberFormat="1" applyFont="1" applyFill="1" applyBorder="1" applyAlignment="1">
      <alignment horizontal="right" vertical="center"/>
    </xf>
    <xf numFmtId="178" fontId="7" fillId="2" borderId="8" xfId="0" applyNumberFormat="1" applyFont="1" applyFill="1" applyBorder="1" applyAlignment="1">
      <alignment vertical="center"/>
    </xf>
    <xf numFmtId="179" fontId="7" fillId="2" borderId="8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/>
    </xf>
    <xf numFmtId="180" fontId="7" fillId="2" borderId="2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177" fontId="7" fillId="2" borderId="10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180" fontId="7" fillId="2" borderId="6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85" fontId="7" fillId="2" borderId="8" xfId="1" applyNumberFormat="1" applyFont="1" applyFill="1" applyBorder="1" applyAlignment="1">
      <alignment horizontal="right" vertical="center"/>
    </xf>
    <xf numFmtId="186" fontId="7" fillId="2" borderId="2" xfId="1" applyNumberFormat="1" applyFont="1" applyFill="1" applyBorder="1" applyAlignment="1">
      <alignment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4" fillId="2" borderId="9" xfId="0" applyFont="1" applyFill="1" applyBorder="1" applyAlignment="1">
      <alignment horizontal="right" vertical="center"/>
    </xf>
    <xf numFmtId="187" fontId="7" fillId="2" borderId="8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177" fontId="7" fillId="2" borderId="11" xfId="0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horizontal="distributed" vertical="center"/>
    </xf>
    <xf numFmtId="176" fontId="1" fillId="0" borderId="3" xfId="1" applyNumberFormat="1" applyFill="1" applyBorder="1"/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/>
    </xf>
    <xf numFmtId="177" fontId="4" fillId="0" borderId="2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horizontal="distributed" vertical="center"/>
    </xf>
    <xf numFmtId="176" fontId="4" fillId="0" borderId="6" xfId="1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horizontal="distributed" vertical="center"/>
    </xf>
    <xf numFmtId="177" fontId="4" fillId="0" borderId="5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Continuous" vertical="center"/>
    </xf>
    <xf numFmtId="176" fontId="4" fillId="0" borderId="5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left" vertical="center" shrinkToFit="1"/>
    </xf>
    <xf numFmtId="176" fontId="4" fillId="0" borderId="5" xfId="1" applyNumberFormat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distributed" vertical="center"/>
    </xf>
    <xf numFmtId="176" fontId="7" fillId="0" borderId="14" xfId="1" applyNumberFormat="1" applyFont="1" applyFill="1" applyBorder="1" applyAlignment="1">
      <alignment vertical="center"/>
    </xf>
    <xf numFmtId="180" fontId="7" fillId="0" borderId="14" xfId="1" applyNumberFormat="1" applyFont="1" applyFill="1" applyBorder="1" applyAlignment="1">
      <alignment vertical="center"/>
    </xf>
    <xf numFmtId="184" fontId="7" fillId="0" borderId="14" xfId="1" applyNumberFormat="1" applyFont="1" applyFill="1" applyBorder="1" applyAlignment="1">
      <alignment vertical="center"/>
    </xf>
    <xf numFmtId="177" fontId="7" fillId="0" borderId="14" xfId="1" applyNumberFormat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distributed" vertical="center"/>
    </xf>
    <xf numFmtId="38" fontId="10" fillId="0" borderId="8" xfId="1" applyFont="1" applyFill="1" applyBorder="1" applyAlignment="1">
      <alignment horizontal="distributed" vertical="center"/>
    </xf>
    <xf numFmtId="177" fontId="7" fillId="0" borderId="14" xfId="1" applyNumberFormat="1" applyFont="1" applyFill="1" applyBorder="1" applyAlignment="1">
      <alignment horizontal="right" vertical="center"/>
    </xf>
    <xf numFmtId="186" fontId="7" fillId="0" borderId="14" xfId="1" applyNumberFormat="1" applyFont="1" applyFill="1" applyBorder="1" applyAlignment="1">
      <alignment vertical="center"/>
    </xf>
    <xf numFmtId="186" fontId="7" fillId="0" borderId="14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vertical="center"/>
    </xf>
    <xf numFmtId="38" fontId="4" fillId="0" borderId="7" xfId="1" applyFont="1" applyFill="1" applyBorder="1" applyAlignment="1">
      <alignment horizontal="centerContinuous" vertical="center"/>
    </xf>
    <xf numFmtId="38" fontId="4" fillId="0" borderId="8" xfId="1" applyFont="1" applyFill="1" applyBorder="1" applyAlignment="1">
      <alignment horizontal="centerContinuous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1" fillId="0" borderId="14" xfId="1" applyFill="1" applyBorder="1"/>
    <xf numFmtId="38" fontId="7" fillId="0" borderId="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1" fillId="0" borderId="9" xfId="1" applyFill="1" applyBorder="1"/>
    <xf numFmtId="38" fontId="7" fillId="0" borderId="7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1F1C0000}"/>
            </a:ext>
          </a:extLst>
        </xdr:cNvPr>
        <xdr:cNvSpPr>
          <a:spLocks noChangeShapeType="1"/>
        </xdr:cNvSpPr>
      </xdr:nvSpPr>
      <xdr:spPr bwMode="auto">
        <a:xfrm flipV="1">
          <a:off x="3371850" y="620077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201C0000}"/>
            </a:ext>
          </a:extLst>
        </xdr:cNvPr>
        <xdr:cNvSpPr>
          <a:spLocks noChangeShapeType="1"/>
        </xdr:cNvSpPr>
      </xdr:nvSpPr>
      <xdr:spPr bwMode="auto">
        <a:xfrm flipV="1">
          <a:off x="2409825" y="620077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40</xdr:row>
      <xdr:rowOff>19050</xdr:rowOff>
    </xdr:from>
    <xdr:to>
      <xdr:col>0</xdr:col>
      <xdr:colOff>219075</xdr:colOff>
      <xdr:row>45</xdr:row>
      <xdr:rowOff>123825</xdr:rowOff>
    </xdr:to>
    <xdr:sp macro="" textlink="">
      <xdr:nvSpPr>
        <xdr:cNvPr id="4" name="テキスト 5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 txBox="1">
          <a:spLocks noChangeArrowheads="1"/>
        </xdr:cNvSpPr>
      </xdr:nvSpPr>
      <xdr:spPr bwMode="auto">
        <a:xfrm>
          <a:off x="28575" y="5791200"/>
          <a:ext cx="190500" cy="819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911756F0-6964-42C6-BDDD-D7C251E88141}"/>
            </a:ext>
          </a:extLst>
        </xdr:cNvPr>
        <xdr:cNvSpPr>
          <a:spLocks noChangeShapeType="1"/>
        </xdr:cNvSpPr>
      </xdr:nvSpPr>
      <xdr:spPr bwMode="auto">
        <a:xfrm flipV="1">
          <a:off x="2409825" y="1276350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66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3BFD50D8-7076-4E50-8CC0-C26E63B14523}"/>
            </a:ext>
          </a:extLst>
        </xdr:cNvPr>
        <xdr:cNvSpPr>
          <a:spLocks noChangeShapeType="1"/>
        </xdr:cNvSpPr>
      </xdr:nvSpPr>
      <xdr:spPr bwMode="auto">
        <a:xfrm flipV="1">
          <a:off x="3371850" y="1276350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EFA47D-18E2-4DB4-AE58-9797E8B2DCF7}"/>
            </a:ext>
          </a:extLst>
        </xdr:cNvPr>
        <xdr:cNvSpPr>
          <a:spLocks noChangeShapeType="1"/>
        </xdr:cNvSpPr>
      </xdr:nvSpPr>
      <xdr:spPr bwMode="auto">
        <a:xfrm flipV="1">
          <a:off x="4333875" y="12763500"/>
          <a:ext cx="11239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64</xdr:row>
      <xdr:rowOff>47625</xdr:rowOff>
    </xdr:from>
    <xdr:to>
      <xdr:col>0</xdr:col>
      <xdr:colOff>200025</xdr:colOff>
      <xdr:row>65</xdr:row>
      <xdr:rowOff>419100</xdr:rowOff>
    </xdr:to>
    <xdr:sp macro="" textlink="">
      <xdr:nvSpPr>
        <xdr:cNvPr id="8" name="テキスト 4">
          <a:extLst>
            <a:ext uri="{FF2B5EF4-FFF2-40B4-BE49-F238E27FC236}">
              <a16:creationId xmlns:a16="http://schemas.microsoft.com/office/drawing/2014/main" id="{BB58DB5D-DF75-4EA5-A572-F8C01B3B53FB}"/>
            </a:ext>
          </a:extLst>
        </xdr:cNvPr>
        <xdr:cNvSpPr txBox="1">
          <a:spLocks noChangeArrowheads="1"/>
        </xdr:cNvSpPr>
      </xdr:nvSpPr>
      <xdr:spPr bwMode="auto">
        <a:xfrm>
          <a:off x="9525" y="12392025"/>
          <a:ext cx="190500" cy="7905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47625</xdr:colOff>
      <xdr:row>65</xdr:row>
      <xdr:rowOff>19050</xdr:rowOff>
    </xdr:from>
    <xdr:to>
      <xdr:col>1</xdr:col>
      <xdr:colOff>1219200</xdr:colOff>
      <xdr:row>65</xdr:row>
      <xdr:rowOff>428625</xdr:rowOff>
    </xdr:to>
    <xdr:sp macro="" textlink="">
      <xdr:nvSpPr>
        <xdr:cNvPr id="9" name="テキスト 6">
          <a:extLst>
            <a:ext uri="{FF2B5EF4-FFF2-40B4-BE49-F238E27FC236}">
              <a16:creationId xmlns:a16="http://schemas.microsoft.com/office/drawing/2014/main" id="{9B8A8F58-F84B-470C-A54C-E7DE551D34D8}"/>
            </a:ext>
          </a:extLst>
        </xdr:cNvPr>
        <xdr:cNvSpPr txBox="1">
          <a:spLocks noChangeArrowheads="1"/>
        </xdr:cNvSpPr>
      </xdr:nvSpPr>
      <xdr:spPr bwMode="auto">
        <a:xfrm>
          <a:off x="285750" y="12782550"/>
          <a:ext cx="1162050" cy="400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 　減　　 率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)/(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)×100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</a:t>
          </a:r>
        </a:p>
      </xdr:txBody>
    </xdr:sp>
    <xdr:clientData/>
  </xdr:twoCellAnchor>
  <xdr:twoCellAnchor>
    <xdr:from>
      <xdr:col>1</xdr:col>
      <xdr:colOff>47625</xdr:colOff>
      <xdr:row>64</xdr:row>
      <xdr:rowOff>9525</xdr:rowOff>
    </xdr:from>
    <xdr:to>
      <xdr:col>1</xdr:col>
      <xdr:colOff>1171575</xdr:colOff>
      <xdr:row>64</xdr:row>
      <xdr:rowOff>428625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F66A57EF-EFA6-4765-95B8-414D19EE8208}"/>
            </a:ext>
          </a:extLst>
        </xdr:cNvPr>
        <xdr:cNvSpPr txBox="1">
          <a:spLocks noChangeArrowheads="1"/>
        </xdr:cNvSpPr>
      </xdr:nvSpPr>
      <xdr:spPr bwMode="auto">
        <a:xfrm>
          <a:off x="285750" y="12353925"/>
          <a:ext cx="11239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増減額</a:t>
          </a:r>
        </a:p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Ｂ）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view="pageBreakPreview" zoomScaleNormal="100" zoomScaleSheetLayoutView="100" workbookViewId="0">
      <pane xSplit="2" topLeftCell="C1" activePane="topRight" state="frozen"/>
      <selection activeCell="F45" sqref="F45"/>
      <selection pane="topRight" activeCell="Q8" sqref="Q8"/>
    </sheetView>
  </sheetViews>
  <sheetFormatPr defaultColWidth="9" defaultRowHeight="10.8"/>
  <cols>
    <col min="1" max="1" width="3.109375" style="2" customWidth="1"/>
    <col min="2" max="2" width="15.88671875" style="2" customWidth="1"/>
    <col min="3" max="5" width="12.6640625" style="3" customWidth="1"/>
    <col min="6" max="6" width="14.77734375" style="3" customWidth="1"/>
    <col min="7" max="7" width="12.6640625" style="3" customWidth="1"/>
    <col min="8" max="8" width="12.21875" style="3" customWidth="1"/>
    <col min="9" max="10" width="11.21875" style="3" customWidth="1"/>
    <col min="11" max="11" width="10.77734375" style="2" customWidth="1"/>
    <col min="12" max="12" width="10.21875" style="2" customWidth="1"/>
    <col min="13" max="13" width="6.88671875" style="2" customWidth="1"/>
    <col min="14" max="14" width="9" style="5"/>
    <col min="15" max="15" width="14.33203125" style="2" customWidth="1"/>
    <col min="16" max="16" width="12.109375" style="6" customWidth="1"/>
    <col min="17" max="17" width="9" style="2" customWidth="1"/>
    <col min="18" max="16384" width="9" style="2"/>
  </cols>
  <sheetData>
    <row r="1" spans="1:18" ht="21.75" customHeight="1">
      <c r="A1" s="1" t="s">
        <v>0</v>
      </c>
      <c r="L1" s="4"/>
    </row>
    <row r="2" spans="1:18" ht="21.75" customHeight="1">
      <c r="B2" s="2" t="s">
        <v>1</v>
      </c>
      <c r="E2" s="7"/>
      <c r="L2" s="8"/>
      <c r="O2" s="8" t="s">
        <v>2</v>
      </c>
    </row>
    <row r="3" spans="1:18" ht="11.4" customHeight="1">
      <c r="A3" s="9"/>
      <c r="B3" s="10"/>
      <c r="C3" s="11"/>
      <c r="D3" s="12"/>
      <c r="E3" s="12" t="s">
        <v>3</v>
      </c>
      <c r="F3" s="13"/>
      <c r="G3" s="13"/>
      <c r="H3" s="14"/>
      <c r="I3" s="12" t="s">
        <v>4</v>
      </c>
      <c r="J3" s="12" t="s">
        <v>5</v>
      </c>
      <c r="K3" s="15" t="s">
        <v>6</v>
      </c>
      <c r="L3" s="15" t="s">
        <v>7</v>
      </c>
      <c r="M3" s="10"/>
      <c r="N3" s="16" t="s">
        <v>8</v>
      </c>
      <c r="O3" s="10"/>
      <c r="P3" s="17"/>
    </row>
    <row r="4" spans="1:18" ht="11.4" customHeight="1">
      <c r="A4" s="18"/>
      <c r="B4" s="19"/>
      <c r="C4" s="20"/>
      <c r="D4" s="21"/>
      <c r="E4" s="21" t="s">
        <v>9</v>
      </c>
      <c r="F4" s="21" t="s">
        <v>10</v>
      </c>
      <c r="G4" s="22"/>
      <c r="H4" s="23"/>
      <c r="I4" s="21" t="s">
        <v>11</v>
      </c>
      <c r="J4" s="21" t="s">
        <v>12</v>
      </c>
      <c r="K4" s="24" t="s">
        <v>13</v>
      </c>
      <c r="L4" s="24" t="s">
        <v>13</v>
      </c>
      <c r="M4" s="19"/>
      <c r="N4" s="25" t="s">
        <v>14</v>
      </c>
      <c r="O4" s="19"/>
      <c r="P4" s="26"/>
    </row>
    <row r="5" spans="1:18" ht="11.4" customHeight="1">
      <c r="A5" s="27" t="s">
        <v>15</v>
      </c>
      <c r="B5" s="28"/>
      <c r="C5" s="20" t="s">
        <v>16</v>
      </c>
      <c r="D5" s="21" t="s">
        <v>17</v>
      </c>
      <c r="E5" s="21" t="s">
        <v>18</v>
      </c>
      <c r="F5" s="29" t="s">
        <v>19</v>
      </c>
      <c r="G5" s="21" t="s">
        <v>20</v>
      </c>
      <c r="H5" s="20" t="s">
        <v>21</v>
      </c>
      <c r="I5" s="29" t="s">
        <v>22</v>
      </c>
      <c r="J5" s="29" t="s">
        <v>23</v>
      </c>
      <c r="K5" s="30" t="s">
        <v>24</v>
      </c>
      <c r="L5" s="30" t="s">
        <v>25</v>
      </c>
      <c r="M5" s="24" t="s">
        <v>26</v>
      </c>
      <c r="N5" s="25" t="s">
        <v>27</v>
      </c>
      <c r="O5" s="24" t="s">
        <v>28</v>
      </c>
      <c r="P5" s="31"/>
    </row>
    <row r="6" spans="1:18" ht="11.4" customHeight="1">
      <c r="A6" s="18"/>
      <c r="B6" s="19"/>
      <c r="C6" s="20"/>
      <c r="D6" s="21"/>
      <c r="E6" s="21" t="s">
        <v>29</v>
      </c>
      <c r="F6" s="22"/>
      <c r="G6" s="22"/>
      <c r="H6" s="23"/>
      <c r="I6" s="22"/>
      <c r="J6" s="22"/>
      <c r="K6" s="19" t="s">
        <v>30</v>
      </c>
      <c r="L6" s="19" t="s">
        <v>30</v>
      </c>
      <c r="M6" s="19"/>
      <c r="N6" s="25" t="s">
        <v>31</v>
      </c>
      <c r="O6" s="19"/>
    </row>
    <row r="7" spans="1:18" ht="11.4" customHeight="1">
      <c r="A7" s="32"/>
      <c r="B7" s="33"/>
      <c r="C7" s="34" t="s">
        <v>32</v>
      </c>
      <c r="D7" s="35" t="s">
        <v>33</v>
      </c>
      <c r="E7" s="35" t="s">
        <v>34</v>
      </c>
      <c r="F7" s="35" t="s">
        <v>35</v>
      </c>
      <c r="G7" s="35" t="s">
        <v>36</v>
      </c>
      <c r="H7" s="34" t="s">
        <v>37</v>
      </c>
      <c r="I7" s="35" t="s">
        <v>38</v>
      </c>
      <c r="J7" s="35" t="s">
        <v>39</v>
      </c>
      <c r="K7" s="36" t="s">
        <v>40</v>
      </c>
      <c r="L7" s="36" t="s">
        <v>40</v>
      </c>
      <c r="M7" s="36" t="s">
        <v>40</v>
      </c>
      <c r="N7" s="37" t="s">
        <v>40</v>
      </c>
      <c r="O7" s="33"/>
    </row>
    <row r="8" spans="1:18" ht="10.5" customHeight="1">
      <c r="A8" s="9"/>
      <c r="B8" s="10"/>
      <c r="C8" s="38"/>
      <c r="D8" s="39"/>
      <c r="E8" s="39"/>
      <c r="F8" s="39"/>
      <c r="G8" s="39"/>
      <c r="H8" s="38"/>
      <c r="I8" s="40">
        <v>74541</v>
      </c>
      <c r="J8" s="39"/>
      <c r="K8" s="41"/>
      <c r="L8" s="41"/>
      <c r="M8" s="42"/>
      <c r="N8" s="43"/>
      <c r="O8" s="175" t="s">
        <v>41</v>
      </c>
    </row>
    <row r="9" spans="1:18" ht="11.4" customHeight="1">
      <c r="A9" s="18">
        <v>1</v>
      </c>
      <c r="B9" s="24" t="s">
        <v>42</v>
      </c>
      <c r="C9" s="44">
        <v>2424245</v>
      </c>
      <c r="D9" s="45">
        <v>-55270</v>
      </c>
      <c r="E9" s="46">
        <v>0</v>
      </c>
      <c r="F9" s="46">
        <f>SUM(C9:E9)</f>
        <v>2368975</v>
      </c>
      <c r="G9" s="46">
        <v>2488056</v>
      </c>
      <c r="H9" s="44">
        <v>2398278</v>
      </c>
      <c r="I9" s="46"/>
      <c r="J9" s="46">
        <f>H9-F9</f>
        <v>29303</v>
      </c>
      <c r="K9" s="47">
        <f>H9/F9*100</f>
        <v>101.23694846927469</v>
      </c>
      <c r="L9" s="47">
        <f>H9/G9*100</f>
        <v>96.391640702620833</v>
      </c>
      <c r="M9" s="47">
        <f>ROUND(H9/$H$36*100,1)</f>
        <v>21.4</v>
      </c>
      <c r="N9" s="48">
        <v>-0.67716406951129959</v>
      </c>
      <c r="O9" s="176"/>
      <c r="P9" s="49"/>
      <c r="Q9" s="50"/>
      <c r="R9" s="51"/>
    </row>
    <row r="10" spans="1:18" ht="10.5" customHeight="1">
      <c r="A10" s="32"/>
      <c r="B10" s="52"/>
      <c r="C10" s="53"/>
      <c r="D10" s="54"/>
      <c r="E10" s="54"/>
      <c r="F10" s="54"/>
      <c r="G10" s="54"/>
      <c r="H10" s="55"/>
      <c r="I10" s="56">
        <v>16819</v>
      </c>
      <c r="J10" s="57"/>
      <c r="K10" s="58"/>
      <c r="L10" s="58"/>
      <c r="M10" s="59"/>
      <c r="N10" s="60"/>
      <c r="O10" s="177"/>
      <c r="P10" s="49"/>
      <c r="R10" s="51"/>
    </row>
    <row r="11" spans="1:18" ht="10.5" customHeight="1">
      <c r="A11" s="9"/>
      <c r="B11" s="61"/>
      <c r="C11" s="62"/>
      <c r="D11" s="40"/>
      <c r="E11" s="40"/>
      <c r="F11" s="39"/>
      <c r="G11" s="40"/>
      <c r="H11" s="63"/>
      <c r="I11" s="64">
        <v>0</v>
      </c>
      <c r="J11" s="65"/>
      <c r="K11" s="66"/>
      <c r="L11" s="66"/>
      <c r="M11" s="67"/>
      <c r="N11" s="68"/>
      <c r="O11" s="69"/>
      <c r="P11" s="49"/>
      <c r="R11" s="51"/>
    </row>
    <row r="12" spans="1:18" ht="11.4" customHeight="1">
      <c r="A12" s="18">
        <v>2</v>
      </c>
      <c r="B12" s="24" t="s">
        <v>43</v>
      </c>
      <c r="C12" s="44">
        <v>321</v>
      </c>
      <c r="D12" s="46">
        <v>0</v>
      </c>
      <c r="E12" s="46">
        <v>0</v>
      </c>
      <c r="F12" s="46">
        <f t="shared" ref="F12" si="0">SUM(C12:E12)</f>
        <v>321</v>
      </c>
      <c r="G12" s="46">
        <v>305</v>
      </c>
      <c r="H12" s="70">
        <v>305</v>
      </c>
      <c r="I12" s="71"/>
      <c r="J12" s="72">
        <f>H12-F12</f>
        <v>-16</v>
      </c>
      <c r="K12" s="73">
        <f>H12/F12*100</f>
        <v>95.015576323987545</v>
      </c>
      <c r="L12" s="73">
        <f>H12/G12*100</f>
        <v>100</v>
      </c>
      <c r="M12" s="73">
        <f>ROUND(H12/$H$36*100,1)</f>
        <v>0</v>
      </c>
      <c r="N12" s="74">
        <v>6.6433566433566433</v>
      </c>
      <c r="O12" s="75"/>
      <c r="P12" s="49"/>
      <c r="Q12" s="50"/>
      <c r="R12" s="51"/>
    </row>
    <row r="13" spans="1:18" ht="10.5" customHeight="1">
      <c r="A13" s="32"/>
      <c r="B13" s="52"/>
      <c r="C13" s="53"/>
      <c r="D13" s="54"/>
      <c r="E13" s="54"/>
      <c r="F13" s="54"/>
      <c r="G13" s="54"/>
      <c r="H13" s="55"/>
      <c r="I13" s="56">
        <v>0</v>
      </c>
      <c r="J13" s="76"/>
      <c r="K13" s="58"/>
      <c r="L13" s="58"/>
      <c r="M13" s="59"/>
      <c r="N13" s="60"/>
      <c r="O13" s="77"/>
      <c r="P13" s="49"/>
      <c r="R13" s="51"/>
    </row>
    <row r="14" spans="1:18" ht="10.5" customHeight="1">
      <c r="A14" s="9"/>
      <c r="B14" s="15"/>
      <c r="C14" s="62"/>
      <c r="D14" s="40"/>
      <c r="E14" s="40"/>
      <c r="F14" s="39"/>
      <c r="G14" s="40"/>
      <c r="H14" s="63"/>
      <c r="I14" s="64">
        <v>0</v>
      </c>
      <c r="J14" s="65"/>
      <c r="K14" s="66"/>
      <c r="L14" s="66"/>
      <c r="M14" s="67"/>
      <c r="N14" s="68"/>
      <c r="O14" s="69"/>
      <c r="P14" s="49"/>
      <c r="R14" s="51"/>
    </row>
    <row r="15" spans="1:18" ht="11.4" customHeight="1">
      <c r="A15" s="18">
        <v>3</v>
      </c>
      <c r="B15" s="24" t="s">
        <v>44</v>
      </c>
      <c r="C15" s="44">
        <v>2550962</v>
      </c>
      <c r="D15" s="46">
        <v>11115</v>
      </c>
      <c r="E15" s="46">
        <v>0</v>
      </c>
      <c r="F15" s="46">
        <f t="shared" ref="F15" si="1">SUM(C15:E15)</f>
        <v>2562077</v>
      </c>
      <c r="G15" s="46">
        <v>2503882</v>
      </c>
      <c r="H15" s="70">
        <v>2503882</v>
      </c>
      <c r="I15" s="71"/>
      <c r="J15" s="72">
        <f>H15-F15</f>
        <v>-58195</v>
      </c>
      <c r="K15" s="73">
        <f>H15/F15*100</f>
        <v>97.728600662665485</v>
      </c>
      <c r="L15" s="73">
        <f>H15/G15*100</f>
        <v>100</v>
      </c>
      <c r="M15" s="73">
        <f>ROUND(H15/$H$36*100,1)</f>
        <v>22.4</v>
      </c>
      <c r="N15" s="74">
        <v>1.7392378461796012</v>
      </c>
      <c r="O15" s="78"/>
      <c r="P15" s="49"/>
      <c r="Q15" s="79"/>
      <c r="R15" s="51"/>
    </row>
    <row r="16" spans="1:18" ht="10.5" customHeight="1">
      <c r="A16" s="32"/>
      <c r="B16" s="80"/>
      <c r="C16" s="53"/>
      <c r="D16" s="54"/>
      <c r="E16" s="54"/>
      <c r="F16" s="54"/>
      <c r="G16" s="54"/>
      <c r="H16" s="55"/>
      <c r="I16" s="56">
        <v>0</v>
      </c>
      <c r="J16" s="76"/>
      <c r="K16" s="58"/>
      <c r="L16" s="58"/>
      <c r="M16" s="81"/>
      <c r="N16" s="60"/>
      <c r="O16" s="77"/>
      <c r="P16" s="49"/>
      <c r="R16" s="51"/>
    </row>
    <row r="17" spans="1:18" ht="10.5" customHeight="1">
      <c r="A17" s="9"/>
      <c r="B17" s="15"/>
      <c r="C17" s="62"/>
      <c r="D17" s="40"/>
      <c r="E17" s="40"/>
      <c r="F17" s="39"/>
      <c r="G17" s="40"/>
      <c r="H17" s="63"/>
      <c r="I17" s="64">
        <v>0</v>
      </c>
      <c r="J17" s="65"/>
      <c r="K17" s="66"/>
      <c r="L17" s="66"/>
      <c r="M17" s="73"/>
      <c r="N17" s="68"/>
      <c r="O17" s="69"/>
      <c r="P17" s="49"/>
      <c r="R17" s="51"/>
    </row>
    <row r="18" spans="1:18" ht="11.4" customHeight="1">
      <c r="A18" s="18">
        <v>4</v>
      </c>
      <c r="B18" s="24" t="s">
        <v>45</v>
      </c>
      <c r="C18" s="44">
        <v>2902278</v>
      </c>
      <c r="D18" s="46">
        <v>7596</v>
      </c>
      <c r="E18" s="46">
        <v>0</v>
      </c>
      <c r="F18" s="46">
        <f t="shared" ref="F18" si="2">SUM(C18:E18)</f>
        <v>2909874</v>
      </c>
      <c r="G18" s="46">
        <v>2821485</v>
      </c>
      <c r="H18" s="70">
        <v>2821485</v>
      </c>
      <c r="I18" s="71"/>
      <c r="J18" s="72">
        <f>H18-F18</f>
        <v>-88389</v>
      </c>
      <c r="K18" s="73">
        <f>H18/F18*100</f>
        <v>96.96244579662212</v>
      </c>
      <c r="L18" s="73">
        <f>H18/G18*100</f>
        <v>100</v>
      </c>
      <c r="M18" s="73">
        <f t="shared" ref="M18" si="3">ROUND(H18/$H$36*100,1)</f>
        <v>25.2</v>
      </c>
      <c r="N18" s="74">
        <v>3.4848711026084631</v>
      </c>
      <c r="O18" s="78"/>
      <c r="P18" s="49"/>
      <c r="Q18" s="50"/>
      <c r="R18" s="51"/>
    </row>
    <row r="19" spans="1:18" ht="10.5" customHeight="1">
      <c r="A19" s="32"/>
      <c r="B19" s="80"/>
      <c r="C19" s="53"/>
      <c r="D19" s="54"/>
      <c r="E19" s="54"/>
      <c r="F19" s="54"/>
      <c r="G19" s="54"/>
      <c r="H19" s="55"/>
      <c r="I19" s="56">
        <v>0</v>
      </c>
      <c r="J19" s="76"/>
      <c r="K19" s="58"/>
      <c r="L19" s="58"/>
      <c r="M19" s="59"/>
      <c r="N19" s="60"/>
      <c r="O19" s="77"/>
      <c r="P19" s="49"/>
      <c r="R19" s="51"/>
    </row>
    <row r="20" spans="1:18" ht="10.5" customHeight="1">
      <c r="A20" s="9"/>
      <c r="B20" s="15"/>
      <c r="C20" s="62"/>
      <c r="D20" s="40"/>
      <c r="E20" s="40"/>
      <c r="F20" s="39"/>
      <c r="G20" s="40"/>
      <c r="H20" s="63"/>
      <c r="I20" s="64">
        <v>0</v>
      </c>
      <c r="J20" s="65"/>
      <c r="K20" s="66"/>
      <c r="L20" s="66"/>
      <c r="M20" s="73"/>
      <c r="N20" s="68"/>
      <c r="O20" s="69"/>
      <c r="P20" s="49"/>
      <c r="R20" s="51"/>
    </row>
    <row r="21" spans="1:18" ht="11.4" customHeight="1">
      <c r="A21" s="18">
        <v>5</v>
      </c>
      <c r="B21" s="24" t="s">
        <v>46</v>
      </c>
      <c r="C21" s="44">
        <v>1580866</v>
      </c>
      <c r="D21" s="46">
        <v>0</v>
      </c>
      <c r="E21" s="46">
        <v>0</v>
      </c>
      <c r="F21" s="46">
        <f t="shared" ref="F21" si="4">SUM(C21:E21)</f>
        <v>1580866</v>
      </c>
      <c r="G21" s="46">
        <f>1546707-1</f>
        <v>1546706</v>
      </c>
      <c r="H21" s="70">
        <f>1546707-1</f>
        <v>1546706</v>
      </c>
      <c r="I21" s="71"/>
      <c r="J21" s="72">
        <f>H21-F21</f>
        <v>-34160</v>
      </c>
      <c r="K21" s="73">
        <f>H21/F21*100</f>
        <v>97.839159043207971</v>
      </c>
      <c r="L21" s="73">
        <f>H21/G21*100</f>
        <v>100</v>
      </c>
      <c r="M21" s="73">
        <f t="shared" ref="M21" si="5">ROUND(H21/$H$36*100,1)</f>
        <v>13.8</v>
      </c>
      <c r="N21" s="74">
        <v>2.9656001565747414</v>
      </c>
      <c r="O21" s="78"/>
      <c r="P21" s="49"/>
      <c r="Q21" s="50"/>
      <c r="R21" s="51"/>
    </row>
    <row r="22" spans="1:18" ht="10.5" customHeight="1">
      <c r="A22" s="32"/>
      <c r="B22" s="80"/>
      <c r="C22" s="53"/>
      <c r="D22" s="54"/>
      <c r="E22" s="54"/>
      <c r="F22" s="54"/>
      <c r="G22" s="54"/>
      <c r="H22" s="55"/>
      <c r="I22" s="56">
        <v>0</v>
      </c>
      <c r="J22" s="76"/>
      <c r="K22" s="58"/>
      <c r="L22" s="58"/>
      <c r="M22" s="59"/>
      <c r="N22" s="60"/>
      <c r="O22" s="77"/>
      <c r="P22" s="49"/>
      <c r="R22" s="51"/>
    </row>
    <row r="23" spans="1:18" ht="10.5" customHeight="1">
      <c r="A23" s="9"/>
      <c r="B23" s="15"/>
      <c r="C23" s="62"/>
      <c r="D23" s="40"/>
      <c r="E23" s="40"/>
      <c r="F23" s="39"/>
      <c r="G23" s="40"/>
      <c r="H23" s="63"/>
      <c r="I23" s="64">
        <v>0</v>
      </c>
      <c r="J23" s="65"/>
      <c r="K23" s="66"/>
      <c r="L23" s="66"/>
      <c r="M23" s="67"/>
      <c r="N23" s="68"/>
      <c r="O23" s="69"/>
      <c r="P23" s="49"/>
      <c r="R23" s="51"/>
    </row>
    <row r="24" spans="1:18" ht="11.4" customHeight="1">
      <c r="A24" s="18">
        <v>6</v>
      </c>
      <c r="B24" s="24" t="s">
        <v>47</v>
      </c>
      <c r="C24" s="44">
        <v>364</v>
      </c>
      <c r="D24" s="46">
        <v>0</v>
      </c>
      <c r="E24" s="46">
        <v>0</v>
      </c>
      <c r="F24" s="46">
        <f t="shared" ref="F24" si="6">SUM(C24:E24)</f>
        <v>364</v>
      </c>
      <c r="G24" s="46">
        <v>185</v>
      </c>
      <c r="H24" s="70">
        <v>185</v>
      </c>
      <c r="I24" s="71"/>
      <c r="J24" s="72">
        <f>H24-F24</f>
        <v>-179</v>
      </c>
      <c r="K24" s="82">
        <f>H24/F24*100</f>
        <v>50.824175824175825</v>
      </c>
      <c r="L24" s="73">
        <f>H24/G24*100</f>
        <v>100</v>
      </c>
      <c r="M24" s="73">
        <f>ROUND(H24/$H$36*100,1)</f>
        <v>0</v>
      </c>
      <c r="N24" s="74">
        <v>-55.741626794258373</v>
      </c>
      <c r="O24" s="78"/>
      <c r="P24" s="49"/>
      <c r="Q24" s="50"/>
      <c r="R24" s="51"/>
    </row>
    <row r="25" spans="1:18" ht="10.5" customHeight="1">
      <c r="A25" s="32"/>
      <c r="B25" s="80"/>
      <c r="C25" s="53"/>
      <c r="D25" s="54"/>
      <c r="E25" s="54"/>
      <c r="F25" s="54"/>
      <c r="G25" s="54"/>
      <c r="H25" s="55"/>
      <c r="I25" s="56">
        <v>0</v>
      </c>
      <c r="J25" s="76"/>
      <c r="K25" s="58"/>
      <c r="L25" s="58"/>
      <c r="M25" s="59"/>
      <c r="N25" s="60"/>
      <c r="O25" s="77"/>
      <c r="P25" s="49"/>
      <c r="R25" s="51"/>
    </row>
    <row r="26" spans="1:18" ht="10.5" customHeight="1">
      <c r="A26" s="9"/>
      <c r="B26" s="15"/>
      <c r="C26" s="62"/>
      <c r="D26" s="40"/>
      <c r="E26" s="40"/>
      <c r="F26" s="39"/>
      <c r="G26" s="40"/>
      <c r="H26" s="63"/>
      <c r="I26" s="64">
        <v>0</v>
      </c>
      <c r="J26" s="65"/>
      <c r="K26" s="66"/>
      <c r="L26" s="66"/>
      <c r="M26" s="67"/>
      <c r="N26" s="68"/>
      <c r="O26" s="69"/>
      <c r="P26" s="49"/>
      <c r="R26" s="51"/>
    </row>
    <row r="27" spans="1:18" ht="11.4" customHeight="1">
      <c r="A27" s="18">
        <v>7</v>
      </c>
      <c r="B27" s="24" t="s">
        <v>48</v>
      </c>
      <c r="C27" s="44">
        <v>1785849</v>
      </c>
      <c r="D27" s="46">
        <v>43654</v>
      </c>
      <c r="E27" s="46">
        <v>0</v>
      </c>
      <c r="F27" s="46">
        <f t="shared" ref="F27" si="7">SUM(C27:E27)</f>
        <v>1829503</v>
      </c>
      <c r="G27" s="46">
        <v>1781685</v>
      </c>
      <c r="H27" s="70">
        <v>1781685</v>
      </c>
      <c r="I27" s="71"/>
      <c r="J27" s="72">
        <f>H27-F27</f>
        <v>-47818</v>
      </c>
      <c r="K27" s="73">
        <f>H27/F27*100</f>
        <v>97.386284690432319</v>
      </c>
      <c r="L27" s="73">
        <f>H27/G27*100</f>
        <v>100</v>
      </c>
      <c r="M27" s="73">
        <f>ROUND(H27/$H$36*100,1)</f>
        <v>15.9</v>
      </c>
      <c r="N27" s="74">
        <v>11.039682203337014</v>
      </c>
      <c r="O27" s="78"/>
      <c r="P27" s="49"/>
      <c r="Q27" s="50"/>
      <c r="R27" s="51"/>
    </row>
    <row r="28" spans="1:18" ht="10.5" customHeight="1">
      <c r="A28" s="32"/>
      <c r="B28" s="80"/>
      <c r="C28" s="53"/>
      <c r="D28" s="54"/>
      <c r="E28" s="54"/>
      <c r="F28" s="54"/>
      <c r="G28" s="54"/>
      <c r="H28" s="55"/>
      <c r="I28" s="56">
        <v>0</v>
      </c>
      <c r="J28" s="76"/>
      <c r="K28" s="58"/>
      <c r="L28" s="58"/>
      <c r="M28" s="59"/>
      <c r="N28" s="60"/>
      <c r="O28" s="77"/>
      <c r="P28" s="49"/>
      <c r="R28" s="51"/>
    </row>
    <row r="29" spans="1:18" ht="10.5" customHeight="1">
      <c r="A29" s="9"/>
      <c r="B29" s="15"/>
      <c r="C29" s="62"/>
      <c r="D29" s="40"/>
      <c r="E29" s="40"/>
      <c r="F29" s="39"/>
      <c r="G29" s="40"/>
      <c r="H29" s="63"/>
      <c r="I29" s="64">
        <v>0</v>
      </c>
      <c r="J29" s="65"/>
      <c r="K29" s="66"/>
      <c r="L29" s="66"/>
      <c r="M29" s="67"/>
      <c r="N29" s="68"/>
      <c r="O29" s="69"/>
      <c r="P29" s="49"/>
      <c r="R29" s="51"/>
    </row>
    <row r="30" spans="1:18" ht="11.4" customHeight="1">
      <c r="A30" s="18">
        <v>8</v>
      </c>
      <c r="B30" s="24" t="s">
        <v>49</v>
      </c>
      <c r="C30" s="44">
        <v>1</v>
      </c>
      <c r="D30" s="46">
        <v>148342</v>
      </c>
      <c r="E30" s="46">
        <v>0</v>
      </c>
      <c r="F30" s="46">
        <f t="shared" ref="F30" si="8">SUM(C30:E30)</f>
        <v>148343</v>
      </c>
      <c r="G30" s="46">
        <v>148342</v>
      </c>
      <c r="H30" s="70">
        <v>148342</v>
      </c>
      <c r="I30" s="71"/>
      <c r="J30" s="72">
        <f>H30-F30</f>
        <v>-1</v>
      </c>
      <c r="K30" s="73">
        <f>H30/F30*100</f>
        <v>99.999325886627616</v>
      </c>
      <c r="L30" s="73">
        <f>H30/G30*100</f>
        <v>100</v>
      </c>
      <c r="M30" s="73">
        <f>ROUND(H30/$H$36*100,1)</f>
        <v>1.3</v>
      </c>
      <c r="N30" s="74">
        <v>-41.822103694407403</v>
      </c>
      <c r="O30" s="78"/>
      <c r="P30" s="49"/>
      <c r="Q30" s="50"/>
      <c r="R30" s="51"/>
    </row>
    <row r="31" spans="1:18" ht="10.5" customHeight="1">
      <c r="A31" s="32"/>
      <c r="B31" s="80"/>
      <c r="C31" s="53"/>
      <c r="D31" s="54"/>
      <c r="E31" s="54"/>
      <c r="F31" s="54"/>
      <c r="G31" s="54"/>
      <c r="H31" s="55"/>
      <c r="I31" s="56">
        <v>0</v>
      </c>
      <c r="J31" s="76"/>
      <c r="K31" s="58"/>
      <c r="L31" s="58"/>
      <c r="M31" s="59"/>
      <c r="N31" s="60"/>
      <c r="O31" s="77"/>
      <c r="P31" s="49"/>
      <c r="R31" s="51"/>
    </row>
    <row r="32" spans="1:18" ht="10.5" customHeight="1">
      <c r="A32" s="9"/>
      <c r="B32" s="15"/>
      <c r="C32" s="62"/>
      <c r="D32" s="40"/>
      <c r="E32" s="40"/>
      <c r="F32" s="39"/>
      <c r="G32" s="40"/>
      <c r="H32" s="63"/>
      <c r="I32" s="64">
        <v>180</v>
      </c>
      <c r="J32" s="65"/>
      <c r="K32" s="66"/>
      <c r="L32" s="66"/>
      <c r="M32" s="67"/>
      <c r="N32" s="68"/>
      <c r="O32" s="69"/>
      <c r="P32" s="49"/>
      <c r="R32" s="51"/>
    </row>
    <row r="33" spans="1:18" ht="11.4" customHeight="1">
      <c r="A33" s="18">
        <v>9</v>
      </c>
      <c r="B33" s="24" t="s">
        <v>50</v>
      </c>
      <c r="C33" s="44">
        <v>214</v>
      </c>
      <c r="D33" s="46">
        <v>0</v>
      </c>
      <c r="E33" s="46">
        <v>0</v>
      </c>
      <c r="F33" s="46">
        <f t="shared" ref="F33" si="9">SUM(C33:E33)</f>
        <v>214</v>
      </c>
      <c r="G33" s="46">
        <v>1138</v>
      </c>
      <c r="H33" s="70">
        <v>958</v>
      </c>
      <c r="I33" s="71"/>
      <c r="J33" s="72">
        <f>H33-F33</f>
        <v>744</v>
      </c>
      <c r="K33" s="83">
        <f>H33/F33*100</f>
        <v>447.66355140186914</v>
      </c>
      <c r="L33" s="73">
        <f>H33/G33*100</f>
        <v>84.182776801405979</v>
      </c>
      <c r="M33" s="73">
        <f>ROUND(H33/$H$36*100,1)</f>
        <v>0</v>
      </c>
      <c r="N33" s="74">
        <v>-55.586462679647667</v>
      </c>
      <c r="O33" s="78"/>
      <c r="P33" s="49"/>
      <c r="Q33" s="50"/>
      <c r="R33" s="51"/>
    </row>
    <row r="34" spans="1:18" ht="10.5" customHeight="1">
      <c r="A34" s="32"/>
      <c r="B34" s="84"/>
      <c r="C34" s="53"/>
      <c r="D34" s="54"/>
      <c r="E34" s="54"/>
      <c r="F34" s="54"/>
      <c r="G34" s="54"/>
      <c r="H34" s="55"/>
      <c r="I34" s="56">
        <v>0</v>
      </c>
      <c r="J34" s="76"/>
      <c r="K34" s="58"/>
      <c r="L34" s="58"/>
      <c r="M34" s="59"/>
      <c r="N34" s="60"/>
      <c r="O34" s="77"/>
      <c r="P34" s="49"/>
      <c r="R34" s="51"/>
    </row>
    <row r="35" spans="1:18" ht="10.5" customHeight="1">
      <c r="A35" s="9"/>
      <c r="B35" s="10"/>
      <c r="C35" s="62"/>
      <c r="D35" s="40"/>
      <c r="E35" s="40"/>
      <c r="F35" s="40"/>
      <c r="G35" s="40"/>
      <c r="H35" s="63"/>
      <c r="I35" s="63">
        <f>I8+I11+I14+I17+I20+I23+I26+I29+I32</f>
        <v>74721</v>
      </c>
      <c r="J35" s="65"/>
      <c r="K35" s="66"/>
      <c r="L35" s="66"/>
      <c r="M35" s="67"/>
      <c r="N35" s="68"/>
      <c r="O35" s="175" t="s">
        <v>41</v>
      </c>
      <c r="P35" s="49"/>
      <c r="R35" s="51"/>
    </row>
    <row r="36" spans="1:18" ht="11.4" customHeight="1">
      <c r="A36" s="27" t="s">
        <v>51</v>
      </c>
      <c r="B36" s="28"/>
      <c r="C36" s="44">
        <f>SUM(C8:C34)</f>
        <v>11245100</v>
      </c>
      <c r="D36" s="44">
        <f t="shared" ref="D36" si="10">SUM(D8:D34)</f>
        <v>155437</v>
      </c>
      <c r="E36" s="44">
        <f>SUM(E8:E34)</f>
        <v>0</v>
      </c>
      <c r="F36" s="44">
        <f>SUM(C36:E36)</f>
        <v>11400537</v>
      </c>
      <c r="G36" s="44">
        <f>SUM(G8:G34)</f>
        <v>11291784</v>
      </c>
      <c r="H36" s="70">
        <f>SUM(H8:H34)</f>
        <v>11201826</v>
      </c>
      <c r="I36" s="70"/>
      <c r="J36" s="72">
        <f>H36-F36</f>
        <v>-198711</v>
      </c>
      <c r="K36" s="73">
        <f>H36/F36*100</f>
        <v>98.257003156956557</v>
      </c>
      <c r="L36" s="73">
        <f>H36/G36*100</f>
        <v>99.203332263528949</v>
      </c>
      <c r="M36" s="73">
        <f>SUM(M8:M33)</f>
        <v>100</v>
      </c>
      <c r="N36" s="74">
        <v>2.1437667124870918</v>
      </c>
      <c r="O36" s="176"/>
      <c r="P36" s="49"/>
      <c r="Q36" s="50"/>
      <c r="R36" s="51"/>
    </row>
    <row r="37" spans="1:18" ht="10.5" customHeight="1">
      <c r="A37" s="32"/>
      <c r="B37" s="33"/>
      <c r="C37" s="53"/>
      <c r="D37" s="54"/>
      <c r="E37" s="54"/>
      <c r="F37" s="54"/>
      <c r="G37" s="54"/>
      <c r="H37" s="55"/>
      <c r="I37" s="56">
        <f>I10+I13+I16+I19+I22+I25+I28+I31+I34</f>
        <v>16819</v>
      </c>
      <c r="J37" s="76"/>
      <c r="K37" s="58"/>
      <c r="L37" s="58"/>
      <c r="M37" s="59"/>
      <c r="N37" s="60"/>
      <c r="O37" s="177"/>
    </row>
    <row r="38" spans="1:18" ht="10.5" customHeight="1">
      <c r="A38" s="9"/>
      <c r="B38" s="10"/>
      <c r="C38" s="62"/>
      <c r="D38" s="40"/>
      <c r="E38" s="40"/>
      <c r="F38" s="40"/>
      <c r="G38" s="40"/>
      <c r="H38" s="63"/>
      <c r="I38" s="63">
        <v>79020</v>
      </c>
      <c r="J38" s="65"/>
      <c r="K38" s="66"/>
      <c r="L38" s="66"/>
      <c r="M38" s="67"/>
      <c r="N38" s="85"/>
      <c r="O38" s="175" t="s">
        <v>52</v>
      </c>
    </row>
    <row r="39" spans="1:18" ht="11.4" customHeight="1">
      <c r="A39" s="27" t="s">
        <v>53</v>
      </c>
      <c r="B39" s="28"/>
      <c r="C39" s="86">
        <v>10962100</v>
      </c>
      <c r="D39" s="86">
        <v>162823</v>
      </c>
      <c r="E39" s="86">
        <v>0</v>
      </c>
      <c r="F39" s="86">
        <v>11124923</v>
      </c>
      <c r="G39" s="86">
        <v>11056280</v>
      </c>
      <c r="H39" s="86">
        <v>10966725</v>
      </c>
      <c r="I39" s="86"/>
      <c r="J39" s="45">
        <f>H39-F39</f>
        <v>-158198</v>
      </c>
      <c r="K39" s="47">
        <f>H39/F39*100</f>
        <v>98.577985663361446</v>
      </c>
      <c r="L39" s="47">
        <f>H39/G39*100</f>
        <v>99.19000785074185</v>
      </c>
      <c r="M39" s="87">
        <v>99.999999999999986</v>
      </c>
      <c r="N39" s="48">
        <v>-0.10916583095828197</v>
      </c>
      <c r="O39" s="178"/>
    </row>
    <row r="40" spans="1:18" ht="10.5" customHeight="1">
      <c r="A40" s="32"/>
      <c r="B40" s="33"/>
      <c r="C40" s="53"/>
      <c r="D40" s="54"/>
      <c r="E40" s="54"/>
      <c r="F40" s="54"/>
      <c r="G40" s="54"/>
      <c r="H40" s="53"/>
      <c r="I40" s="88">
        <v>11611</v>
      </c>
      <c r="J40" s="54"/>
      <c r="K40" s="77"/>
      <c r="L40" s="77"/>
      <c r="M40" s="89"/>
      <c r="N40" s="90"/>
      <c r="O40" s="179"/>
    </row>
    <row r="41" spans="1:18" ht="11.4" customHeight="1">
      <c r="A41" s="91"/>
      <c r="B41" s="92" t="s">
        <v>54</v>
      </c>
      <c r="C41" s="62"/>
      <c r="D41" s="40"/>
      <c r="E41" s="40"/>
      <c r="F41" s="40"/>
      <c r="G41" s="40"/>
      <c r="H41" s="62"/>
      <c r="I41" s="93">
        <f>I35-I38</f>
        <v>-4299</v>
      </c>
      <c r="J41" s="94"/>
      <c r="K41" s="95"/>
      <c r="L41" s="95"/>
      <c r="M41" s="95"/>
      <c r="N41" s="96"/>
      <c r="O41" s="69"/>
    </row>
    <row r="42" spans="1:18" ht="11.4" customHeight="1">
      <c r="A42" s="97"/>
      <c r="B42" s="98"/>
      <c r="C42" s="44">
        <f t="shared" ref="C42:H42" si="11">C36-C39</f>
        <v>283000</v>
      </c>
      <c r="D42" s="99">
        <f t="shared" si="11"/>
        <v>-7386</v>
      </c>
      <c r="E42" s="44">
        <f t="shared" si="11"/>
        <v>0</v>
      </c>
      <c r="F42" s="44">
        <f t="shared" si="11"/>
        <v>275614</v>
      </c>
      <c r="G42" s="44">
        <f t="shared" si="11"/>
        <v>235504</v>
      </c>
      <c r="H42" s="44">
        <f t="shared" si="11"/>
        <v>235101</v>
      </c>
      <c r="I42" s="46"/>
      <c r="J42" s="49"/>
      <c r="K42" s="100"/>
      <c r="L42" s="100"/>
      <c r="M42" s="100"/>
      <c r="N42" s="101"/>
      <c r="O42" s="78"/>
    </row>
    <row r="43" spans="1:18" ht="11.4" customHeight="1">
      <c r="A43" s="97"/>
      <c r="B43" s="102" t="s">
        <v>55</v>
      </c>
      <c r="C43" s="53"/>
      <c r="D43" s="54"/>
      <c r="E43" s="54"/>
      <c r="F43" s="54"/>
      <c r="G43" s="54"/>
      <c r="H43" s="53"/>
      <c r="I43" s="103">
        <f>I37-I40</f>
        <v>5208</v>
      </c>
      <c r="J43" s="49"/>
      <c r="K43" s="100"/>
      <c r="L43" s="100"/>
      <c r="M43" s="100"/>
      <c r="N43" s="101"/>
      <c r="O43" s="78"/>
    </row>
    <row r="44" spans="1:18" ht="11.4" customHeight="1">
      <c r="A44" s="97"/>
      <c r="B44" s="92" t="s">
        <v>31</v>
      </c>
      <c r="C44" s="62"/>
      <c r="D44" s="40"/>
      <c r="E44" s="40"/>
      <c r="F44" s="62"/>
      <c r="G44" s="62"/>
      <c r="H44" s="62"/>
      <c r="I44" s="104">
        <f>I41/I38*100</f>
        <v>-5.4403948367501895</v>
      </c>
      <c r="J44" s="49"/>
      <c r="K44" s="100"/>
      <c r="L44" s="100"/>
      <c r="M44" s="100"/>
      <c r="N44" s="101"/>
      <c r="O44" s="78"/>
    </row>
    <row r="45" spans="1:18" ht="11.4" customHeight="1">
      <c r="A45" s="97"/>
      <c r="B45" s="98"/>
      <c r="C45" s="105">
        <f>C42/C39*100</f>
        <v>2.5816221344450425</v>
      </c>
      <c r="D45" s="106"/>
      <c r="E45" s="106"/>
      <c r="F45" s="105">
        <f>F42/F39*100</f>
        <v>2.4774463607523396</v>
      </c>
      <c r="G45" s="105">
        <f>G42/G39*100</f>
        <v>2.1300473577007817</v>
      </c>
      <c r="H45" s="105">
        <f>H42/H39*100</f>
        <v>2.1437667124870918</v>
      </c>
      <c r="I45" s="46"/>
      <c r="J45" s="49"/>
      <c r="K45" s="100"/>
      <c r="L45" s="100"/>
      <c r="M45" s="100"/>
      <c r="N45" s="101"/>
      <c r="O45" s="78"/>
    </row>
    <row r="46" spans="1:18" ht="11.4" customHeight="1">
      <c r="A46" s="107"/>
      <c r="B46" s="108" t="s">
        <v>56</v>
      </c>
      <c r="C46" s="53"/>
      <c r="D46" s="54"/>
      <c r="E46" s="54"/>
      <c r="F46" s="53"/>
      <c r="G46" s="53"/>
      <c r="H46" s="53"/>
      <c r="I46" s="109">
        <f>I43/I40*100</f>
        <v>44.854017741796568</v>
      </c>
      <c r="J46" s="110"/>
      <c r="K46" s="111"/>
      <c r="L46" s="111"/>
      <c r="M46" s="111"/>
      <c r="N46" s="112"/>
      <c r="O46" s="77"/>
    </row>
    <row r="48" spans="1:18" ht="16.2">
      <c r="A48" s="113"/>
      <c r="B48" s="114" t="s">
        <v>57</v>
      </c>
      <c r="C48" s="115"/>
      <c r="D48" s="115"/>
      <c r="E48" s="115"/>
      <c r="F48" s="115"/>
      <c r="G48" s="115"/>
      <c r="H48" s="115"/>
      <c r="I48" s="115"/>
      <c r="J48" s="115"/>
      <c r="K48" s="116"/>
      <c r="L48" s="117"/>
      <c r="M48" s="118"/>
      <c r="N48" s="116" t="s">
        <v>2</v>
      </c>
    </row>
    <row r="49" spans="1:14" ht="13.2">
      <c r="A49" s="119"/>
      <c r="B49" s="120"/>
      <c r="C49" s="121"/>
      <c r="D49" s="122"/>
      <c r="E49" s="123"/>
      <c r="F49" s="124"/>
      <c r="G49" s="124"/>
      <c r="H49" s="125"/>
      <c r="I49" s="122"/>
      <c r="J49" s="122"/>
      <c r="K49" s="126" t="s">
        <v>6</v>
      </c>
      <c r="L49" s="120"/>
      <c r="M49" s="127" t="s">
        <v>8</v>
      </c>
      <c r="N49" s="120"/>
    </row>
    <row r="50" spans="1:14" ht="21.6">
      <c r="A50" s="128"/>
      <c r="B50" s="129"/>
      <c r="C50" s="130"/>
      <c r="D50" s="131"/>
      <c r="E50" s="130" t="s">
        <v>3</v>
      </c>
      <c r="F50" s="131" t="s">
        <v>58</v>
      </c>
      <c r="G50" s="131" t="s">
        <v>10</v>
      </c>
      <c r="H50" s="132"/>
      <c r="I50" s="131"/>
      <c r="J50" s="131" t="s">
        <v>59</v>
      </c>
      <c r="K50" s="133" t="s">
        <v>60</v>
      </c>
      <c r="L50" s="129"/>
      <c r="M50" s="134" t="s">
        <v>14</v>
      </c>
      <c r="N50" s="129"/>
    </row>
    <row r="51" spans="1:14">
      <c r="A51" s="135" t="s">
        <v>15</v>
      </c>
      <c r="B51" s="136"/>
      <c r="C51" s="130" t="s">
        <v>16</v>
      </c>
      <c r="D51" s="131" t="s">
        <v>17</v>
      </c>
      <c r="E51" s="130" t="s">
        <v>9</v>
      </c>
      <c r="F51" s="131" t="s">
        <v>61</v>
      </c>
      <c r="G51" s="131"/>
      <c r="H51" s="130" t="s">
        <v>62</v>
      </c>
      <c r="I51" s="131" t="s">
        <v>63</v>
      </c>
      <c r="J51" s="137"/>
      <c r="K51" s="138" t="s">
        <v>25</v>
      </c>
      <c r="L51" s="133" t="s">
        <v>26</v>
      </c>
      <c r="M51" s="134" t="s">
        <v>27</v>
      </c>
      <c r="N51" s="133" t="s">
        <v>28</v>
      </c>
    </row>
    <row r="52" spans="1:14">
      <c r="A52" s="128"/>
      <c r="B52" s="129"/>
      <c r="C52" s="130"/>
      <c r="D52" s="131"/>
      <c r="E52" s="130" t="s">
        <v>64</v>
      </c>
      <c r="F52" s="131" t="s">
        <v>65</v>
      </c>
      <c r="G52" s="139" t="s">
        <v>66</v>
      </c>
      <c r="H52" s="132"/>
      <c r="I52" s="140"/>
      <c r="J52" s="139" t="s">
        <v>67</v>
      </c>
      <c r="K52" s="129" t="s">
        <v>30</v>
      </c>
      <c r="L52" s="129"/>
      <c r="M52" s="134" t="s">
        <v>31</v>
      </c>
      <c r="N52" s="129"/>
    </row>
    <row r="53" spans="1:14">
      <c r="A53" s="141"/>
      <c r="B53" s="142"/>
      <c r="C53" s="143" t="s">
        <v>32</v>
      </c>
      <c r="D53" s="144" t="s">
        <v>33</v>
      </c>
      <c r="E53" s="143" t="s">
        <v>34</v>
      </c>
      <c r="F53" s="144" t="s">
        <v>35</v>
      </c>
      <c r="G53" s="144" t="s">
        <v>36</v>
      </c>
      <c r="H53" s="143" t="s">
        <v>37</v>
      </c>
      <c r="I53" s="144" t="s">
        <v>38</v>
      </c>
      <c r="J53" s="144" t="s">
        <v>39</v>
      </c>
      <c r="K53" s="145" t="s">
        <v>40</v>
      </c>
      <c r="L53" s="145" t="s">
        <v>40</v>
      </c>
      <c r="M53" s="146" t="s">
        <v>40</v>
      </c>
      <c r="N53" s="142"/>
    </row>
    <row r="54" spans="1:14" ht="12">
      <c r="A54" s="147">
        <v>1</v>
      </c>
      <c r="B54" s="148" t="s">
        <v>68</v>
      </c>
      <c r="C54" s="149">
        <v>272433</v>
      </c>
      <c r="D54" s="150">
        <v>-501</v>
      </c>
      <c r="E54" s="149">
        <v>0</v>
      </c>
      <c r="F54" s="149">
        <v>0</v>
      </c>
      <c r="G54" s="149">
        <v>271932</v>
      </c>
      <c r="H54" s="149">
        <v>262092</v>
      </c>
      <c r="I54" s="149">
        <v>0</v>
      </c>
      <c r="J54" s="149">
        <v>9840</v>
      </c>
      <c r="K54" s="151">
        <v>96.4</v>
      </c>
      <c r="L54" s="151">
        <v>2.4</v>
      </c>
      <c r="M54" s="152">
        <v>0.4</v>
      </c>
      <c r="N54" s="153"/>
    </row>
    <row r="55" spans="1:14" ht="12">
      <c r="A55" s="141">
        <v>2</v>
      </c>
      <c r="B55" s="154" t="s">
        <v>69</v>
      </c>
      <c r="C55" s="149">
        <v>10345606</v>
      </c>
      <c r="D55" s="149">
        <v>0</v>
      </c>
      <c r="E55" s="149">
        <v>0</v>
      </c>
      <c r="F55" s="149">
        <v>0</v>
      </c>
      <c r="G55" s="149">
        <v>10345606</v>
      </c>
      <c r="H55" s="149">
        <v>10108169</v>
      </c>
      <c r="I55" s="149">
        <v>0</v>
      </c>
      <c r="J55" s="149">
        <v>237437</v>
      </c>
      <c r="K55" s="151">
        <v>97.7</v>
      </c>
      <c r="L55" s="151">
        <v>91.2</v>
      </c>
      <c r="M55" s="152">
        <v>3.4</v>
      </c>
      <c r="N55" s="153"/>
    </row>
    <row r="56" spans="1:14" ht="19.2">
      <c r="A56" s="141">
        <v>3</v>
      </c>
      <c r="B56" s="155" t="s">
        <v>70</v>
      </c>
      <c r="C56" s="149">
        <v>1</v>
      </c>
      <c r="D56" s="149">
        <v>0</v>
      </c>
      <c r="E56" s="149">
        <v>0</v>
      </c>
      <c r="F56" s="149">
        <v>0</v>
      </c>
      <c r="G56" s="149">
        <v>1</v>
      </c>
      <c r="H56" s="149">
        <v>0</v>
      </c>
      <c r="I56" s="149">
        <v>0</v>
      </c>
      <c r="J56" s="149">
        <v>1</v>
      </c>
      <c r="K56" s="151">
        <v>0</v>
      </c>
      <c r="L56" s="151">
        <v>0</v>
      </c>
      <c r="M56" s="156" t="s">
        <v>71</v>
      </c>
      <c r="N56" s="153"/>
    </row>
    <row r="57" spans="1:14" ht="12">
      <c r="A57" s="141">
        <v>4</v>
      </c>
      <c r="B57" s="154" t="s">
        <v>72</v>
      </c>
      <c r="C57" s="149">
        <v>604523</v>
      </c>
      <c r="D57" s="149">
        <v>0</v>
      </c>
      <c r="E57" s="149">
        <v>0</v>
      </c>
      <c r="F57" s="149">
        <v>0</v>
      </c>
      <c r="G57" s="149">
        <v>604523</v>
      </c>
      <c r="H57" s="149">
        <v>546017</v>
      </c>
      <c r="I57" s="149">
        <v>0</v>
      </c>
      <c r="J57" s="149">
        <v>58506</v>
      </c>
      <c r="K57" s="151">
        <v>90.3</v>
      </c>
      <c r="L57" s="151">
        <v>4.9000000000000004</v>
      </c>
      <c r="M57" s="152">
        <v>6.7</v>
      </c>
      <c r="N57" s="153"/>
    </row>
    <row r="58" spans="1:14" ht="12">
      <c r="A58" s="141">
        <v>5</v>
      </c>
      <c r="B58" s="154" t="s">
        <v>73</v>
      </c>
      <c r="C58" s="149">
        <v>14040</v>
      </c>
      <c r="D58" s="149">
        <v>0</v>
      </c>
      <c r="E58" s="149">
        <v>0</v>
      </c>
      <c r="F58" s="149">
        <v>0</v>
      </c>
      <c r="G58" s="149">
        <v>14040</v>
      </c>
      <c r="H58" s="149">
        <v>12798</v>
      </c>
      <c r="I58" s="149">
        <v>0</v>
      </c>
      <c r="J58" s="149">
        <v>1242</v>
      </c>
      <c r="K58" s="151">
        <v>91.2</v>
      </c>
      <c r="L58" s="151">
        <v>0.1</v>
      </c>
      <c r="M58" s="152">
        <v>10.6</v>
      </c>
      <c r="N58" s="153"/>
    </row>
    <row r="59" spans="1:14" ht="12">
      <c r="A59" s="141">
        <v>6</v>
      </c>
      <c r="B59" s="154" t="s">
        <v>74</v>
      </c>
      <c r="C59" s="149">
        <v>364</v>
      </c>
      <c r="D59" s="149">
        <v>107096</v>
      </c>
      <c r="E59" s="149">
        <v>0</v>
      </c>
      <c r="F59" s="149">
        <v>0</v>
      </c>
      <c r="G59" s="149">
        <v>107460</v>
      </c>
      <c r="H59" s="149">
        <v>107281</v>
      </c>
      <c r="I59" s="149">
        <v>0</v>
      </c>
      <c r="J59" s="149">
        <v>179</v>
      </c>
      <c r="K59" s="151">
        <v>99.8</v>
      </c>
      <c r="L59" s="151">
        <v>1</v>
      </c>
      <c r="M59" s="157">
        <v>-16.3</v>
      </c>
      <c r="N59" s="153"/>
    </row>
    <row r="60" spans="1:14" ht="12">
      <c r="A60" s="141">
        <v>7</v>
      </c>
      <c r="B60" s="154" t="s">
        <v>75</v>
      </c>
      <c r="C60" s="149">
        <v>1</v>
      </c>
      <c r="D60" s="149">
        <v>0</v>
      </c>
      <c r="E60" s="149">
        <v>0</v>
      </c>
      <c r="F60" s="149">
        <v>0</v>
      </c>
      <c r="G60" s="149">
        <v>1</v>
      </c>
      <c r="H60" s="149">
        <v>0</v>
      </c>
      <c r="I60" s="149">
        <v>0</v>
      </c>
      <c r="J60" s="149">
        <v>1</v>
      </c>
      <c r="K60" s="151">
        <v>0</v>
      </c>
      <c r="L60" s="151">
        <v>0</v>
      </c>
      <c r="M60" s="158" t="s">
        <v>71</v>
      </c>
      <c r="N60" s="153"/>
    </row>
    <row r="61" spans="1:14" ht="12">
      <c r="A61" s="141">
        <v>8</v>
      </c>
      <c r="B61" s="154" t="s">
        <v>76</v>
      </c>
      <c r="C61" s="149">
        <v>3132</v>
      </c>
      <c r="D61" s="149">
        <v>48842</v>
      </c>
      <c r="E61" s="149">
        <v>0</v>
      </c>
      <c r="F61" s="149">
        <v>0</v>
      </c>
      <c r="G61" s="149">
        <v>51974</v>
      </c>
      <c r="H61" s="159">
        <v>51322</v>
      </c>
      <c r="I61" s="159">
        <v>0</v>
      </c>
      <c r="J61" s="159">
        <v>652</v>
      </c>
      <c r="K61" s="151">
        <v>98.7</v>
      </c>
      <c r="L61" s="151">
        <v>0.4</v>
      </c>
      <c r="M61" s="157">
        <v>-61.3</v>
      </c>
      <c r="N61" s="153"/>
    </row>
    <row r="62" spans="1:14" ht="33" customHeight="1">
      <c r="A62" s="141">
        <v>9</v>
      </c>
      <c r="B62" s="154" t="s">
        <v>77</v>
      </c>
      <c r="C62" s="149">
        <v>5000</v>
      </c>
      <c r="D62" s="149">
        <v>0</v>
      </c>
      <c r="E62" s="149">
        <v>0</v>
      </c>
      <c r="F62" s="149">
        <v>0</v>
      </c>
      <c r="G62" s="149">
        <v>5000</v>
      </c>
      <c r="H62" s="149">
        <v>0</v>
      </c>
      <c r="I62" s="149">
        <v>0</v>
      </c>
      <c r="J62" s="149">
        <v>5000</v>
      </c>
      <c r="K62" s="151">
        <v>0</v>
      </c>
      <c r="L62" s="151">
        <v>0</v>
      </c>
      <c r="M62" s="156" t="s">
        <v>71</v>
      </c>
      <c r="N62" s="153"/>
    </row>
    <row r="63" spans="1:14" ht="33" customHeight="1">
      <c r="A63" s="160" t="s">
        <v>78</v>
      </c>
      <c r="B63" s="161"/>
      <c r="C63" s="149">
        <v>11245100</v>
      </c>
      <c r="D63" s="149">
        <v>155437</v>
      </c>
      <c r="E63" s="149">
        <v>0</v>
      </c>
      <c r="F63" s="149">
        <v>0</v>
      </c>
      <c r="G63" s="149">
        <v>11400537</v>
      </c>
      <c r="H63" s="149">
        <v>11087679</v>
      </c>
      <c r="I63" s="149">
        <v>0</v>
      </c>
      <c r="J63" s="149">
        <v>312858</v>
      </c>
      <c r="K63" s="151">
        <v>97.3</v>
      </c>
      <c r="L63" s="151">
        <v>100.00000000000001</v>
      </c>
      <c r="M63" s="152">
        <v>2.5</v>
      </c>
      <c r="N63" s="153"/>
    </row>
    <row r="64" spans="1:14" ht="33" customHeight="1">
      <c r="A64" s="160" t="s">
        <v>79</v>
      </c>
      <c r="B64" s="161"/>
      <c r="C64" s="162">
        <v>10962100</v>
      </c>
      <c r="D64" s="162">
        <v>162823</v>
      </c>
      <c r="E64" s="162">
        <v>0</v>
      </c>
      <c r="F64" s="162">
        <v>0</v>
      </c>
      <c r="G64" s="162">
        <v>11124923</v>
      </c>
      <c r="H64" s="162">
        <v>10818384</v>
      </c>
      <c r="I64" s="162">
        <v>0</v>
      </c>
      <c r="J64" s="162">
        <v>306539</v>
      </c>
      <c r="K64" s="151">
        <v>97.2</v>
      </c>
      <c r="L64" s="156">
        <v>100</v>
      </c>
      <c r="M64" s="156">
        <v>0.9</v>
      </c>
      <c r="N64" s="153"/>
    </row>
    <row r="65" spans="1:14" ht="33" customHeight="1">
      <c r="A65" s="163"/>
      <c r="B65" s="164"/>
      <c r="C65" s="149">
        <v>283000</v>
      </c>
      <c r="D65" s="150">
        <v>-7386</v>
      </c>
      <c r="E65" s="149">
        <v>0</v>
      </c>
      <c r="F65" s="149">
        <v>0</v>
      </c>
      <c r="G65" s="149">
        <v>275614</v>
      </c>
      <c r="H65" s="149">
        <v>269295</v>
      </c>
      <c r="I65" s="149">
        <v>0</v>
      </c>
      <c r="J65" s="149">
        <v>6319</v>
      </c>
      <c r="K65" s="165"/>
      <c r="L65" s="166"/>
      <c r="M65" s="167"/>
      <c r="N65" s="168"/>
    </row>
    <row r="66" spans="1:14" ht="33" customHeight="1">
      <c r="A66" s="169"/>
      <c r="B66" s="170"/>
      <c r="C66" s="152">
        <v>2.5816221344450425</v>
      </c>
      <c r="D66" s="162"/>
      <c r="E66" s="162"/>
      <c r="F66" s="162"/>
      <c r="G66" s="152">
        <v>2.4774463607523396</v>
      </c>
      <c r="H66" s="152">
        <v>2.4892349911040319</v>
      </c>
      <c r="I66" s="156" t="s">
        <v>71</v>
      </c>
      <c r="J66" s="152">
        <v>2.0614016487298517</v>
      </c>
      <c r="K66" s="171"/>
      <c r="L66" s="172"/>
      <c r="M66" s="173"/>
      <c r="N66" s="174"/>
    </row>
    <row r="67" spans="1:14" ht="33" customHeight="1"/>
    <row r="68" spans="1:14" ht="33" customHeight="1"/>
    <row r="69" spans="1:14" ht="33" customHeight="1"/>
    <row r="70" spans="1:14" ht="33" customHeight="1"/>
    <row r="71" spans="1:14" ht="33" customHeight="1"/>
    <row r="72" spans="1:14" ht="33" customHeight="1"/>
    <row r="73" spans="1:14" ht="33" customHeight="1"/>
    <row r="74" spans="1:14" ht="33" customHeight="1"/>
  </sheetData>
  <mergeCells count="3">
    <mergeCell ref="O8:O10"/>
    <mergeCell ref="O35:O37"/>
    <mergeCell ref="O38:O40"/>
  </mergeCells>
  <phoneticPr fontId="3"/>
  <printOptions gridLinesSet="0"/>
  <pageMargins left="0.59055118110236227" right="0.39370078740157483" top="0.74803149606299213" bottom="0.74803149606299213" header="0" footer="0.51181102362204722"/>
  <pageSetup paperSize="9" scale="81" firstPageNumber="190" fitToHeight="0" orientation="landscape" useFirstPageNumber="1" r:id="rId1"/>
  <headerFooter alignWithMargins="0"/>
  <rowBreaks count="1" manualBreakCount="1">
    <brk id="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介護会計</vt:lpstr>
      <vt:lpstr>介護会計!Print_Area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2025-03-25T08:17:05Z</dcterms:created>
  <dcterms:modified xsi:type="dcterms:W3CDTF">2025-03-25T08:17:20Z</dcterms:modified>
</cp:coreProperties>
</file>