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sano.local\Public_new\佐野市共有1\1560水道局総務課\1000　財政計画・経営戦略・経営比較分析\（３）経営比較分析\(Ａ)水道事業分\R3.1経営比較分析(R1決算ベース)\03-1【経営比較分析表】R3.2.12修正\"/>
    </mc:Choice>
  </mc:AlternateContent>
  <xr:revisionPtr revIDLastSave="0" documentId="13_ncr:1_{A2288F39-9739-431E-921A-3B94FEC5914D}" xr6:coauthVersionLast="43" xr6:coauthVersionMax="43" xr10:uidLastSave="{00000000-0000-0000-0000-000000000000}"/>
  <workbookProtection workbookAlgorithmName="SHA-512" workbookHashValue="lep9xpnqRpHTejwtMjKip9LpV2P1trpAx+fyuHFTE2BvoAAtCfLA/Dd4LMkwAxON/PxdKqbhbLdpLq/BT2KnxQ==" workbookSaltValue="a74kABZ+B7hcg8h+wT9hv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G85" i="4"/>
  <c r="E85" i="4"/>
  <c r="BB10" i="4"/>
  <c r="AT10" i="4"/>
  <c r="AL10" i="4"/>
  <c r="W10" i="4"/>
  <c r="P10" i="4"/>
  <c r="I10" i="4"/>
  <c r="B10" i="4"/>
  <c r="AD8" i="4"/>
  <c r="W8" i="4"/>
  <c r="P8" i="4"/>
  <c r="I8" i="4"/>
  <c r="B8" i="4"/>
  <c r="B6" i="4"/>
</calcChain>
</file>

<file path=xl/sharedStrings.xml><?xml version="1.0" encoding="utf-8"?>
<sst xmlns="http://schemas.openxmlformats.org/spreadsheetml/2006/main" count="272" uniqueCount="115">
  <si>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</si>
  <si>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</si>
  <si>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</si>
  <si>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</si>
  <si>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</si>
  <si>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</si>
  <si>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</si>
  <si>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</si>
  <si>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</si>
  <si>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</si>
  <si>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</si>
  <si>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</si>
  <si>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</si>
  <si>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</si>
  <si>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</si>
  <si>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</si>
  <si>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</si>
  <si>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</si>
  <si>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</si>
  <si>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</si>
  <si>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</si>
  <si>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</si>
  <si>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</si>
  <si>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</si>
  <si>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</si>
  <si>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</si>
  <si>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</si>
  <si>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</si>
  <si>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</si>
  <si>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</si>
  <si>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</si>
  <si>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</si>
  <si>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</si>
  <si>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</si>
  <si>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</si>
  <si>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</si>
  <si>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</si>
  <si>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</si>
  <si>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</si>
  <si>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</si>
  <si>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</si>
  <si>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</si>
  <si>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</si>
  <si>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</si>
  <si>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</si>
  <si>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</si>
  <si>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</si>
  <si>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</si>
  <si>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</si>
  <si>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</si>
  <si>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</si>
  <si>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</si>
  <si>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</si>
  <si>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</si>
  <si>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</si>
  <si>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</si>
  <si>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</si>
  <si>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</si>
  <si>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</si>
  <si>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</si>
  <si>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</si>
  <si>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</si>
  <si>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</si>
  <si>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</si>
  <si>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</si>
  <si>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</si>
  <si>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</si>
  <si>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</si>
  <si>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</si>
  <si>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</si>
  <si>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</si>
  <si>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</si>
  <si>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</si>
  <si>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</si>
  <si>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</si>
  <si>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</si>
  <si>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</si>
  <si>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</si>
  <si>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</si>
  <si>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</si>
  <si>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</si>
  <si>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</si>
  <si>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</si>
  <si>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</si>
  <si>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</si>
  <si>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</si>
  <si>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</si>
  <si>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</si>
  <si>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</si>
  <si>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</si>
  <si>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</si>
  <si>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</si>
  <si>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</si>
  <si>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</si>
  <si>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</si>
  <si>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</si>
  <si>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</si>
  <si>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</si>
  <si>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</si>
  <si>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</si>
  <si>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</si>
  <si>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</si>
  <si>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</si>
  <si>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</si>
  <si>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</si>
  <si>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</si>
  <si>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</si>
  <si>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</si>
  <si>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</si>
  <si>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</si>
  <si>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</si>
  <si>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</si>
  <si>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①有形固定資産減価償却率は、令和元年度は全国平均や類似団体を上回る約52％であり、水道施設全体の平均が耐用年数の半分の期間を経過したことを示している。経年比較は類似団体と同様に上昇傾向にある。
　②管路経年化率は、平成１０年度から平成２２年度にかけて石綿セメント管を集中的に更新したことにより、全国平均や類似団体を下回っている。経年比較は類似団体と同様に上昇傾向である。
　③管路更新率は、令和元年度は前年度より減少し、全国平均や類似団体に比べても低い。これは施設更新等に加えて台風被災の復旧工事に資金を充てたためであり、更新計画に基づいて実施しているものである。
</t>
    <rPh sb="15" eb="20">
      <t>レイワガンネンド</t>
    </rPh>
    <rPh sb="196" eb="198">
      <t>レイワ</t>
    </rPh>
    <rPh sb="198" eb="199">
      <t>ガン</t>
    </rPh>
    <rPh sb="202" eb="205">
      <t>ゼンネンド</t>
    </rPh>
    <rPh sb="207" eb="209">
      <t>ゲンショウ</t>
    </rPh>
    <rPh sb="237" eb="238">
      <t>クワ</t>
    </rPh>
    <rPh sb="240" eb="242">
      <t>タイフウ</t>
    </rPh>
    <rPh sb="242" eb="244">
      <t>ヒサイ</t>
    </rPh>
    <rPh sb="245" eb="247">
      <t>フッキュウ</t>
    </rPh>
    <rPh sb="247" eb="249">
      <t>コウジ</t>
    </rPh>
    <phoneticPr fontId="4"/>
  </si>
  <si>
    <t>　比較的安定した経営を継続できていると捉えているが、令和元年度については、台風被災の影響があり数値が悪化している。また、有収率の低下傾向と管路経年化比率の上昇については、抑制することが課題である。今後も引き続き、有収率向上のための効果的な漏水調査や、老朽管更新工事等の計画的な執行が、重要であると考えられる。</t>
    <rPh sb="11" eb="13">
      <t>ケイゾク</t>
    </rPh>
    <rPh sb="19" eb="20">
      <t>トラ</t>
    </rPh>
    <rPh sb="39" eb="41">
      <t>ヒサイ</t>
    </rPh>
    <rPh sb="42" eb="44">
      <t>エイキョウ</t>
    </rPh>
    <rPh sb="47" eb="49">
      <t>スウチ</t>
    </rPh>
    <rPh sb="50" eb="52">
      <t>アッカ</t>
    </rPh>
    <rPh sb="66" eb="68">
      <t>ケイコウ</t>
    </rPh>
    <rPh sb="85" eb="87">
      <t>ヨクセイ</t>
    </rPh>
    <rPh sb="92" eb="94">
      <t>カダイ</t>
    </rPh>
    <rPh sb="101" eb="102">
      <t>ヒ</t>
    </rPh>
    <rPh sb="103" eb="104">
      <t>ツヅ</t>
    </rPh>
    <phoneticPr fontId="4"/>
  </si>
  <si>
    <t>　①経常収支比率は、１１０％台で推移していたが、令和元年度は下落している。これは、令和元年東日本台風による被害（以下「台風被災」という。）による災害復旧に充てた修繕費の増や、給水収益の減による。
　②累積欠損金比率は、存在していない。
　③流動比率は、平成３０年度以降増加傾向にある。これは、建設改良費の減少に伴う現金の増による。
　④企業債残高対給水収益比率は、給水収益の約５倍の企業債残高があることを示し、類似団体や全国平均より高くなっている。
　⑤料金回収率は、前年度より減少している。これは台風被災等の影響による給水収益の減少による。
　⑥給水原価は、１㎥当たり１２０円台で推移しており、全国平均や類似団体と比べて低い。
　⑦施設利用率は、令和元年度は前年度より微増となり、全国平均や類似団体平均より高い。なお、平成２９年度の大幅な上昇は平成２８年度末の第５次拡張事業への変更認可によるものである。
　⑧有収率は、年度ごとに増減があるが全般的には低下傾向にあり、特に昨年は台風被災等の影響により大幅に低くなっている。
　経営の健全性・効率性は、①～⑦の指標からは比較的良い状態を保てているが、⑧の指標から見るとやや低い状況にあると分析される。</t>
    <rPh sb="16" eb="18">
      <t>スイイ</t>
    </rPh>
    <rPh sb="24" eb="26">
      <t>レイワ</t>
    </rPh>
    <rPh sb="26" eb="27">
      <t>ガン</t>
    </rPh>
    <rPh sb="27" eb="29">
      <t>ネンド</t>
    </rPh>
    <rPh sb="30" eb="32">
      <t>ゲラク</t>
    </rPh>
    <rPh sb="41" eb="50">
      <t>レイワガンネンヒガシニホンタイフウ</t>
    </rPh>
    <rPh sb="53" eb="55">
      <t>ヒガイ</t>
    </rPh>
    <rPh sb="56" eb="58">
      <t>イカ</t>
    </rPh>
    <rPh sb="59" eb="61">
      <t>タイフウ</t>
    </rPh>
    <rPh sb="61" eb="63">
      <t>ヒサイ</t>
    </rPh>
    <rPh sb="87" eb="89">
      <t>キュウスイ</t>
    </rPh>
    <rPh sb="89" eb="91">
      <t>シュウエキ</t>
    </rPh>
    <rPh sb="92" eb="93">
      <t>ゲン</t>
    </rPh>
    <rPh sb="126" eb="128">
      <t>ヘイセイ</t>
    </rPh>
    <rPh sb="130" eb="132">
      <t>ネンド</t>
    </rPh>
    <rPh sb="132" eb="134">
      <t>イコウ</t>
    </rPh>
    <rPh sb="134" eb="136">
      <t>ゾウカ</t>
    </rPh>
    <rPh sb="136" eb="138">
      <t>ケイコウ</t>
    </rPh>
    <rPh sb="146" eb="148">
      <t>ケンセツ</t>
    </rPh>
    <rPh sb="148" eb="150">
      <t>カイリョウ</t>
    </rPh>
    <rPh sb="150" eb="151">
      <t>ヒ</t>
    </rPh>
    <rPh sb="152" eb="154">
      <t>ゲンショウ</t>
    </rPh>
    <rPh sb="155" eb="156">
      <t>トモナ</t>
    </rPh>
    <rPh sb="157" eb="159">
      <t>ゲンキン</t>
    </rPh>
    <rPh sb="160" eb="161">
      <t>ゾウ</t>
    </rPh>
    <rPh sb="187" eb="188">
      <t>ヤク</t>
    </rPh>
    <rPh sb="234" eb="237">
      <t>ゼンネンド</t>
    </rPh>
    <rPh sb="239" eb="241">
      <t>ゲンショウ</t>
    </rPh>
    <rPh sb="249" eb="251">
      <t>タイフウ</t>
    </rPh>
    <rPh sb="251" eb="253">
      <t>ヒサイ</t>
    </rPh>
    <rPh sb="253" eb="254">
      <t>トウ</t>
    </rPh>
    <rPh sb="255" eb="257">
      <t>エイキョウ</t>
    </rPh>
    <rPh sb="260" eb="262">
      <t>キュウスイ</t>
    </rPh>
    <rPh sb="262" eb="264">
      <t>シュウエキ</t>
    </rPh>
    <rPh sb="265" eb="267">
      <t>ゲンショウ</t>
    </rPh>
    <rPh sb="291" eb="293">
      <t>スイイ</t>
    </rPh>
    <rPh sb="324" eb="326">
      <t>レイワ</t>
    </rPh>
    <rPh sb="326" eb="327">
      <t>ガン</t>
    </rPh>
    <rPh sb="327" eb="329">
      <t>ネンド</t>
    </rPh>
    <rPh sb="360" eb="362">
      <t>ヘイセイ</t>
    </rPh>
    <rPh sb="364" eb="366">
      <t>ネンド</t>
    </rPh>
    <rPh sb="367" eb="369">
      <t>オオハバ</t>
    </rPh>
    <rPh sb="370" eb="372">
      <t>ジョウショウ</t>
    </rPh>
    <rPh sb="373" eb="375">
      <t>ヘイセイ</t>
    </rPh>
    <rPh sb="377" eb="379">
      <t>ネンド</t>
    </rPh>
    <rPh sb="379" eb="380">
      <t>マツ</t>
    </rPh>
    <rPh sb="381" eb="382">
      <t>ダイ</t>
    </rPh>
    <rPh sb="383" eb="384">
      <t>ジ</t>
    </rPh>
    <rPh sb="384" eb="388">
      <t>カクチョウジギョウ</t>
    </rPh>
    <rPh sb="390" eb="392">
      <t>ヘンコウ</t>
    </rPh>
    <rPh sb="392" eb="394">
      <t>ニンカ</t>
    </rPh>
    <rPh sb="435" eb="436">
      <t>トク</t>
    </rPh>
    <rPh sb="437" eb="439">
      <t>サクネン</t>
    </rPh>
    <rPh sb="440" eb="442">
      <t>タイフウ</t>
    </rPh>
    <rPh sb="442" eb="444">
      <t>ヒサイ</t>
    </rPh>
    <rPh sb="444" eb="445">
      <t>トウ</t>
    </rPh>
    <rPh sb="446" eb="448">
      <t>エイキョウ</t>
    </rPh>
    <rPh sb="451" eb="453">
      <t>オオハバ</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</si>
</sst>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0.77</c:v>
                </c:pt>
                <c:pt idx="1">
                  <c:v>0.53</c:v>
                </c:pt>
                <c:pt idx="2">
                  <c:v>0.22</c:v>
                </c:pt>
                <c:pt idx="3">
                  <c:v>0.48</c:v>
                </c:pt>
                <c:pt idx="4">
                  <c:v>0.35</c:v>
                </c:pt>
              </c:numCache>
            </c:numRef>
          </c:val>
          <c:extLst>
            <c:ext xmlns:c16="http://schemas.microsoft.com/office/drawing/2014/chart" uri="{C3380CC4-5D6E-409C-BE32-E72D297353CC}">
              <c16:uniqueId val="{00000000-0BDB-467C-8C98-EADECF29B36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0BDB-467C-8C98-EADECF29B36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64.790000000000006</c:v>
                </c:pt>
                <c:pt idx="1">
                  <c:v>65.84</c:v>
                </c:pt>
                <c:pt idx="2">
                  <c:v>77.08</c:v>
                </c:pt>
                <c:pt idx="3">
                  <c:v>76.66</c:v>
                </c:pt>
                <c:pt idx="4">
                  <c:v>76.7</c:v>
                </c:pt>
              </c:numCache>
            </c:numRef>
          </c:val>
          <c:extLst>
            <c:ext xmlns:c16="http://schemas.microsoft.com/office/drawing/2014/chart" uri="{C3380CC4-5D6E-409C-BE32-E72D297353CC}">
              <c16:uniqueId val="{00000000-EA84-40A4-8298-B540F1B3955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EA84-40A4-8298-B540F1B3955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84.13</c:v>
                </c:pt>
                <c:pt idx="1">
                  <c:v>82.73</c:v>
                </c:pt>
                <c:pt idx="2">
                  <c:v>82.34</c:v>
                </c:pt>
                <c:pt idx="3">
                  <c:v>82.91</c:v>
                </c:pt>
                <c:pt idx="4">
                  <c:v>81.28</c:v>
                </c:pt>
              </c:numCache>
            </c:numRef>
          </c:val>
          <c:extLst>
            <c:ext xmlns:c16="http://schemas.microsoft.com/office/drawing/2014/chart" uri="{C3380CC4-5D6E-409C-BE32-E72D297353CC}">
              <c16:uniqueId val="{00000000-F756-4AA9-8000-E714BDA71EE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F756-4AA9-8000-E714BDA71EE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c:v>
                </c:pt>
                <c:pt idx="1">
                  <c:v>116.41</c:v>
                </c:pt>
                <c:pt idx="2">
                  <c:v>112.19</c:v>
                </c:pt>
                <c:pt idx="3">
                  <c:v>112.85</c:v>
                </c:pt>
                <c:pt idx="4">
                  <c:v>109.75</c:v>
                </c:pt>
              </c:numCache>
            </c:numRef>
          </c:val>
          <c:extLst>
            <c:ext xmlns:c16="http://schemas.microsoft.com/office/drawing/2014/chart" uri="{C3380CC4-5D6E-409C-BE32-E72D297353CC}">
              <c16:uniqueId val="{00000000-C06F-46AE-9E68-49EE6D755FB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C06F-46AE-9E68-49EE6D755FB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47.33</c:v>
                </c:pt>
                <c:pt idx="1">
                  <c:v>48.04</c:v>
                </c:pt>
                <c:pt idx="2">
                  <c:v>49.62</c:v>
                </c:pt>
                <c:pt idx="3">
                  <c:v>50.75</c:v>
                </c:pt>
                <c:pt idx="4">
                  <c:v>51.97</c:v>
                </c:pt>
              </c:numCache>
            </c:numRef>
          </c:val>
          <c:extLst>
            <c:ext xmlns:c16="http://schemas.microsoft.com/office/drawing/2014/chart" uri="{C3380CC4-5D6E-409C-BE32-E72D297353CC}">
              <c16:uniqueId val="{00000000-0155-4E8A-857F-2881C4599FA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0155-4E8A-857F-2881C4599FA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4.5999999999999996</c:v>
                </c:pt>
                <c:pt idx="1">
                  <c:v>7.25</c:v>
                </c:pt>
                <c:pt idx="2">
                  <c:v>8.99</c:v>
                </c:pt>
                <c:pt idx="3">
                  <c:v>10.49</c:v>
                </c:pt>
                <c:pt idx="4">
                  <c:v>11.73</c:v>
                </c:pt>
              </c:numCache>
            </c:numRef>
          </c:val>
          <c:extLst>
            <c:ext xmlns:c16="http://schemas.microsoft.com/office/drawing/2014/chart" uri="{C3380CC4-5D6E-409C-BE32-E72D297353CC}">
              <c16:uniqueId val="{00000000-04D1-4593-86CF-D7173CEB48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04D1-4593-86CF-D7173CEB48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A2-49A5-84C9-13B11DCE4C7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B1A2-49A5-84C9-13B11DCE4C7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227.09</c:v>
                </c:pt>
                <c:pt idx="1">
                  <c:v>223.95</c:v>
                </c:pt>
                <c:pt idx="2">
                  <c:v>235.88</c:v>
                </c:pt>
                <c:pt idx="3">
                  <c:v>334</c:v>
                </c:pt>
                <c:pt idx="4">
                  <c:v>349.03</c:v>
                </c:pt>
              </c:numCache>
            </c:numRef>
          </c:val>
          <c:extLst>
            <c:ext xmlns:c16="http://schemas.microsoft.com/office/drawing/2014/chart" uri="{C3380CC4-5D6E-409C-BE32-E72D297353CC}">
              <c16:uniqueId val="{00000000-84A2-4ABB-A8D3-42FDEF7F0BB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84A2-4ABB-A8D3-42FDEF7F0BB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494.38</c:v>
                </c:pt>
                <c:pt idx="1">
                  <c:v>492.22</c:v>
                </c:pt>
                <c:pt idx="2">
                  <c:v>500.47</c:v>
                </c:pt>
                <c:pt idx="3">
                  <c:v>492.1</c:v>
                </c:pt>
                <c:pt idx="4">
                  <c:v>487.6</c:v>
                </c:pt>
              </c:numCache>
            </c:numRef>
          </c:val>
          <c:extLst>
            <c:ext xmlns:c16="http://schemas.microsoft.com/office/drawing/2014/chart" uri="{C3380CC4-5D6E-409C-BE32-E72D297353CC}">
              <c16:uniqueId val="{00000000-695B-4C9B-9592-747FCB1A800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695B-4C9B-9592-747FCB1A800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110.6</c:v>
                </c:pt>
                <c:pt idx="1">
                  <c:v>111.23</c:v>
                </c:pt>
                <c:pt idx="2">
                  <c:v>106.48</c:v>
                </c:pt>
                <c:pt idx="3">
                  <c:v>108.07</c:v>
                </c:pt>
                <c:pt idx="4">
                  <c:v>104.33</c:v>
                </c:pt>
              </c:numCache>
            </c:numRef>
          </c:val>
          <c:extLst>
            <c:ext xmlns:c16="http://schemas.microsoft.com/office/drawing/2014/chart" uri="{C3380CC4-5D6E-409C-BE32-E72D297353CC}">
              <c16:uniqueId val="{00000000-F33B-4F57-A092-84E55A97BCA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F33B-4F57-A092-84E55A97BCA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120.76</c:v>
                </c:pt>
                <c:pt idx="1">
                  <c:v>120.14</c:v>
                </c:pt>
                <c:pt idx="2">
                  <c:v>125.19</c:v>
                </c:pt>
                <c:pt idx="3">
                  <c:v>123.8</c:v>
                </c:pt>
                <c:pt idx="4">
                  <c:v>128.19</c:v>
                </c:pt>
              </c:numCache>
            </c:numRef>
          </c:val>
          <c:extLst>
            <c:ext xmlns:c16="http://schemas.microsoft.com/office/drawing/2014/chart" uri="{C3380CC4-5D6E-409C-BE32-E72D297353CC}">
              <c16:uniqueId val="{00000000-71AC-4E3E-A848-76B4C2BB6B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71AC-4E3E-A848-76B4C2BB6B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佐野市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117968</v>
      </c>
      <c r="AM8" s="61"/>
      <c r="AN8" s="61"/>
      <c r="AO8" s="61"/>
      <c r="AP8" s="61"/>
      <c r="AQ8" s="61"/>
      <c r="AR8" s="61"/>
      <c r="AS8" s="61"/>
      <c r="AT8" s="52">
        <f>データ!$S$6</f>
        <v>356.04</v>
      </c>
      <c r="AU8" s="53"/>
      <c r="AV8" s="53"/>
      <c r="AW8" s="53"/>
      <c r="AX8" s="53"/>
      <c r="AY8" s="53"/>
      <c r="AZ8" s="53"/>
      <c r="BA8" s="53"/>
      <c r="BB8" s="54">
        <f>データ!$T$6</f>
        <v>331.33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62.67</v>
      </c>
      <c r="J10" s="53"/>
      <c r="K10" s="53"/>
      <c r="L10" s="53"/>
      <c r="M10" s="53"/>
      <c r="N10" s="53"/>
      <c r="O10" s="64"/>
      <c r="P10" s="54">
        <f>データ!$P$6</f>
        <v>98.6</v>
      </c>
      <c r="Q10" s="54"/>
      <c r="R10" s="54"/>
      <c r="S10" s="54"/>
      <c r="T10" s="54"/>
      <c r="U10" s="54"/>
      <c r="V10" s="54"/>
      <c r="W10" s="61">
        <f>データ!$Q$6</f>
        <v>2312</v>
      </c>
      <c r="X10" s="61"/>
      <c r="Y10" s="61"/>
      <c r="Z10" s="61"/>
      <c r="AA10" s="61"/>
      <c r="AB10" s="61"/>
      <c r="AC10" s="61"/>
      <c r="AD10" s="2"/>
      <c r="AE10" s="2"/>
      <c r="AF10" s="2"/>
      <c r="AG10" s="2"/>
      <c r="AH10" s="4"/>
      <c r="AI10" s="4"/>
      <c r="AJ10" s="4"/>
      <c r="AK10" s="4"/>
      <c r="AL10" s="61">
        <f>データ!$U$6</f>
        <v>116055</v>
      </c>
      <c r="AM10" s="61"/>
      <c r="AN10" s="61"/>
      <c r="AO10" s="61"/>
      <c r="AP10" s="61"/>
      <c r="AQ10" s="61"/>
      <c r="AR10" s="61"/>
      <c r="AS10" s="61"/>
      <c r="AT10" s="52">
        <f>データ!$V$6</f>
        <v>184.34</v>
      </c>
      <c r="AU10" s="53"/>
      <c r="AV10" s="53"/>
      <c r="AW10" s="53"/>
      <c r="AX10" s="53"/>
      <c r="AY10" s="53"/>
      <c r="AZ10" s="53"/>
      <c r="BA10" s="53"/>
      <c r="BB10" s="54">
        <f>データ!$W$6</f>
        <v>629.57000000000005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114</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YHb3qkVOGegWUibreIWxHFdFqgaB8LRLMxoMpGNLPflXY3tfF0P3A7AfSptU/eNzJPaMNKEsQukCzrM7vLArA==" saltValue="vBMNZFvG8uOUNerqWtbTz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92045</v>
      </c>
      <c r="D6" s="34">
        <f t="shared" si="3"/>
        <v>46</v>
      </c>
      <c r="E6" s="34">
        <f t="shared" si="3"/>
        <v>1</v>
      </c>
      <c r="F6" s="34">
        <f t="shared" si="3"/>
        <v>0</v>
      </c>
      <c r="G6" s="34">
        <f t="shared" si="3"/>
        <v>1</v>
      </c>
      <c r="H6" s="34" t="str">
        <f t="shared" si="3"/>
        <v>栃木県　佐野市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62.67</v>
      </c>
      <c r="P6" s="35">
        <f t="shared" si="3"/>
        <v>98.6</v>
      </c>
      <c r="Q6" s="35">
        <f t="shared" si="3"/>
        <v>2312</v>
      </c>
      <c r="R6" s="35">
        <f t="shared" si="3"/>
        <v>117968</v>
      </c>
      <c r="S6" s="35">
        <f t="shared" si="3"/>
        <v>356.04</v>
      </c>
      <c r="T6" s="35">
        <f t="shared" si="3"/>
        <v>331.33</v>
      </c>
      <c r="U6" s="35">
        <f t="shared" si="3"/>
        <v>116055</v>
      </c>
      <c r="V6" s="35">
        <f t="shared" si="3"/>
        <v>184.34</v>
      </c>
      <c r="W6" s="35">
        <f t="shared" si="3"/>
        <v>629.57000000000005</v>
      </c>
      <c r="X6" s="36">
        <f>IF(X7="",NA(),X7)</f>
        <v>116</v>
      </c>
      <c r="Y6" s="36">
        <f t="shared" ref="Y6:AG6" si="4">IF(Y7="",NA(),Y7)</f>
        <v>116.41</v>
      </c>
      <c r="Z6" s="36">
        <f t="shared" si="4"/>
        <v>112.19</v>
      </c>
      <c r="AA6" s="36">
        <f t="shared" si="4"/>
        <v>112.85</v>
      </c>
      <c r="AB6" s="36">
        <f t="shared" si="4"/>
        <v>109.75</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227.09</v>
      </c>
      <c r="AU6" s="36">
        <f t="shared" ref="AU6:BC6" si="6">IF(AU7="",NA(),AU7)</f>
        <v>223.95</v>
      </c>
      <c r="AV6" s="36">
        <f t="shared" si="6"/>
        <v>235.88</v>
      </c>
      <c r="AW6" s="36">
        <f t="shared" si="6"/>
        <v>334</v>
      </c>
      <c r="AX6" s="36">
        <f t="shared" si="6"/>
        <v>349.03</v>
      </c>
      <c r="AY6" s="36">
        <f t="shared" si="6"/>
        <v>352.05</v>
      </c>
      <c r="AZ6" s="36">
        <f t="shared" si="6"/>
        <v>349.04</v>
      </c>
      <c r="BA6" s="36">
        <f t="shared" si="6"/>
        <v>337.49</v>
      </c>
      <c r="BB6" s="36">
        <f t="shared" si="6"/>
        <v>335.6</v>
      </c>
      <c r="BC6" s="36">
        <f t="shared" si="6"/>
        <v>358.91</v>
      </c>
      <c r="BD6" s="35" t="str">
        <f>IF(BD7="","",IF(BD7="-","【-】","【"&amp;SUBSTITUTE(TEXT(BD7,"#,##0.00"),"-","△")&amp;"】"))</f>
        <v>【264.97】</v>
      </c>
      <c r="BE6" s="36">
        <f>IF(BE7="",NA(),BE7)</f>
        <v>494.38</v>
      </c>
      <c r="BF6" s="36">
        <f t="shared" ref="BF6:BN6" si="7">IF(BF7="",NA(),BF7)</f>
        <v>492.22</v>
      </c>
      <c r="BG6" s="36">
        <f t="shared" si="7"/>
        <v>500.47</v>
      </c>
      <c r="BH6" s="36">
        <f t="shared" si="7"/>
        <v>492.1</v>
      </c>
      <c r="BI6" s="36">
        <f t="shared" si="7"/>
        <v>487.6</v>
      </c>
      <c r="BJ6" s="36">
        <f t="shared" si="7"/>
        <v>250.76</v>
      </c>
      <c r="BK6" s="36">
        <f t="shared" si="7"/>
        <v>254.54</v>
      </c>
      <c r="BL6" s="36">
        <f t="shared" si="7"/>
        <v>265.92</v>
      </c>
      <c r="BM6" s="36">
        <f t="shared" si="7"/>
        <v>258.26</v>
      </c>
      <c r="BN6" s="36">
        <f t="shared" si="7"/>
        <v>247.27</v>
      </c>
      <c r="BO6" s="35" t="str">
        <f>IF(BO7="","",IF(BO7="-","【-】","【"&amp;SUBSTITUTE(TEXT(BO7,"#,##0.00"),"-","△")&amp;"】"))</f>
        <v>【266.61】</v>
      </c>
      <c r="BP6" s="36">
        <f>IF(BP7="",NA(),BP7)</f>
        <v>110.6</v>
      </c>
      <c r="BQ6" s="36">
        <f t="shared" ref="BQ6:BY6" si="8">IF(BQ7="",NA(),BQ7)</f>
        <v>111.23</v>
      </c>
      <c r="BR6" s="36">
        <f t="shared" si="8"/>
        <v>106.48</v>
      </c>
      <c r="BS6" s="36">
        <f t="shared" si="8"/>
        <v>108.07</v>
      </c>
      <c r="BT6" s="36">
        <f t="shared" si="8"/>
        <v>104.33</v>
      </c>
      <c r="BU6" s="36">
        <f t="shared" si="8"/>
        <v>106.69</v>
      </c>
      <c r="BV6" s="36">
        <f t="shared" si="8"/>
        <v>106.52</v>
      </c>
      <c r="BW6" s="36">
        <f t="shared" si="8"/>
        <v>105.86</v>
      </c>
      <c r="BX6" s="36">
        <f t="shared" si="8"/>
        <v>106.07</v>
      </c>
      <c r="BY6" s="36">
        <f t="shared" si="8"/>
        <v>105.34</v>
      </c>
      <c r="BZ6" s="35" t="str">
        <f>IF(BZ7="","",IF(BZ7="-","【-】","【"&amp;SUBSTITUTE(TEXT(BZ7,"#,##0.00"),"-","△")&amp;"】"))</f>
        <v>【103.24】</v>
      </c>
      <c r="CA6" s="36">
        <f>IF(CA7="",NA(),CA7)</f>
        <v>120.76</v>
      </c>
      <c r="CB6" s="36">
        <f t="shared" ref="CB6:CJ6" si="9">IF(CB7="",NA(),CB7)</f>
        <v>120.14</v>
      </c>
      <c r="CC6" s="36">
        <f t="shared" si="9"/>
        <v>125.19</v>
      </c>
      <c r="CD6" s="36">
        <f t="shared" si="9"/>
        <v>123.8</v>
      </c>
      <c r="CE6" s="36">
        <f t="shared" si="9"/>
        <v>128.19</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64.790000000000006</v>
      </c>
      <c r="CM6" s="36">
        <f t="shared" ref="CM6:CU6" si="10">IF(CM7="",NA(),CM7)</f>
        <v>65.84</v>
      </c>
      <c r="CN6" s="36">
        <f t="shared" si="10"/>
        <v>77.08</v>
      </c>
      <c r="CO6" s="36">
        <f t="shared" si="10"/>
        <v>76.66</v>
      </c>
      <c r="CP6" s="36">
        <f t="shared" si="10"/>
        <v>76.7</v>
      </c>
      <c r="CQ6" s="36">
        <f t="shared" si="10"/>
        <v>62.26</v>
      </c>
      <c r="CR6" s="36">
        <f t="shared" si="10"/>
        <v>62.1</v>
      </c>
      <c r="CS6" s="36">
        <f t="shared" si="10"/>
        <v>62.38</v>
      </c>
      <c r="CT6" s="36">
        <f t="shared" si="10"/>
        <v>62.83</v>
      </c>
      <c r="CU6" s="36">
        <f t="shared" si="10"/>
        <v>62.05</v>
      </c>
      <c r="CV6" s="35" t="str">
        <f>IF(CV7="","",IF(CV7="-","【-】","【"&amp;SUBSTITUTE(TEXT(CV7,"#,##0.00"),"-","△")&amp;"】"))</f>
        <v>【60.00】</v>
      </c>
      <c r="CW6" s="36">
        <f>IF(CW7="",NA(),CW7)</f>
        <v>84.13</v>
      </c>
      <c r="CX6" s="36">
        <f t="shared" ref="CX6:DF6" si="11">IF(CX7="",NA(),CX7)</f>
        <v>82.73</v>
      </c>
      <c r="CY6" s="36">
        <f t="shared" si="11"/>
        <v>82.34</v>
      </c>
      <c r="CZ6" s="36">
        <f t="shared" si="11"/>
        <v>82.91</v>
      </c>
      <c r="DA6" s="36">
        <f t="shared" si="11"/>
        <v>81.28</v>
      </c>
      <c r="DB6" s="36">
        <f t="shared" si="11"/>
        <v>89.5</v>
      </c>
      <c r="DC6" s="36">
        <f t="shared" si="11"/>
        <v>89.52</v>
      </c>
      <c r="DD6" s="36">
        <f t="shared" si="11"/>
        <v>89.17</v>
      </c>
      <c r="DE6" s="36">
        <f t="shared" si="11"/>
        <v>88.86</v>
      </c>
      <c r="DF6" s="36">
        <f t="shared" si="11"/>
        <v>89.11</v>
      </c>
      <c r="DG6" s="35" t="str">
        <f>IF(DG7="","",IF(DG7="-","【-】","【"&amp;SUBSTITUTE(TEXT(DG7,"#,##0.00"),"-","△")&amp;"】"))</f>
        <v>【89.80】</v>
      </c>
      <c r="DH6" s="36">
        <f>IF(DH7="",NA(),DH7)</f>
        <v>47.33</v>
      </c>
      <c r="DI6" s="36">
        <f t="shared" ref="DI6:DQ6" si="12">IF(DI7="",NA(),DI7)</f>
        <v>48.04</v>
      </c>
      <c r="DJ6" s="36">
        <f t="shared" si="12"/>
        <v>49.62</v>
      </c>
      <c r="DK6" s="36">
        <f t="shared" si="12"/>
        <v>50.75</v>
      </c>
      <c r="DL6" s="36">
        <f t="shared" si="12"/>
        <v>51.97</v>
      </c>
      <c r="DM6" s="36">
        <f t="shared" si="12"/>
        <v>45.89</v>
      </c>
      <c r="DN6" s="36">
        <f t="shared" si="12"/>
        <v>46.58</v>
      </c>
      <c r="DO6" s="36">
        <f t="shared" si="12"/>
        <v>46.99</v>
      </c>
      <c r="DP6" s="36">
        <f t="shared" si="12"/>
        <v>47.89</v>
      </c>
      <c r="DQ6" s="36">
        <f t="shared" si="12"/>
        <v>48.69</v>
      </c>
      <c r="DR6" s="35" t="str">
        <f>IF(DR7="","",IF(DR7="-","【-】","【"&amp;SUBSTITUTE(TEXT(DR7,"#,##0.00"),"-","△")&amp;"】"))</f>
        <v>【49.59】</v>
      </c>
      <c r="DS6" s="36">
        <f>IF(DS7="",NA(),DS7)</f>
        <v>4.5999999999999996</v>
      </c>
      <c r="DT6" s="36">
        <f t="shared" ref="DT6:EB6" si="13">IF(DT7="",NA(),DT7)</f>
        <v>7.25</v>
      </c>
      <c r="DU6" s="36">
        <f t="shared" si="13"/>
        <v>8.99</v>
      </c>
      <c r="DV6" s="36">
        <f t="shared" si="13"/>
        <v>10.49</v>
      </c>
      <c r="DW6" s="36">
        <f t="shared" si="13"/>
        <v>11.73</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0.77</v>
      </c>
      <c r="EE6" s="36">
        <f t="shared" ref="EE6:EM6" si="14">IF(EE7="",NA(),EE7)</f>
        <v>0.53</v>
      </c>
      <c r="EF6" s="36">
        <f t="shared" si="14"/>
        <v>0.22</v>
      </c>
      <c r="EG6" s="36">
        <f t="shared" si="14"/>
        <v>0.48</v>
      </c>
      <c r="EH6" s="36">
        <f t="shared" si="14"/>
        <v>0.35</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92045</v>
      </c>
      <c r="D7" s="38">
        <v>46</v>
      </c>
      <c r="E7" s="38">
        <v>1</v>
      </c>
      <c r="F7" s="38">
        <v>0</v>
      </c>
      <c r="G7" s="38">
        <v>1</v>
      </c>
      <c r="H7" s="38" t="s">
        <v>93</v>
      </c>
      <c r="I7" s="38" t="s">
        <v>94</v>
      </c>
      <c r="J7" s="38" t="s">
        <v>95</v>
      </c>
      <c r="K7" s="38" t="s">
        <v>96</v>
      </c>
      <c r="L7" s="38" t="s">
        <v>97</v>
      </c>
      <c r="M7" s="38" t="s">
        <v>98</v>
      </c>
      <c r="N7" s="39" t="s">
        <v>99</v>
      </c>
      <c r="O7" s="39">
        <v>62.67</v>
      </c>
      <c r="P7" s="39">
        <v>98.6</v>
      </c>
      <c r="Q7" s="39">
        <v>2312</v>
      </c>
      <c r="R7" s="39">
        <v>117968</v>
      </c>
      <c r="S7" s="39">
        <v>356.04</v>
      </c>
      <c r="T7" s="39">
        <v>331.33</v>
      </c>
      <c r="U7" s="39">
        <v>116055</v>
      </c>
      <c r="V7" s="39">
        <v>184.34</v>
      </c>
      <c r="W7" s="39">
        <v>629.57000000000005</v>
      </c>
      <c r="X7" s="39">
        <v>116</v>
      </c>
      <c r="Y7" s="39">
        <v>116.41</v>
      </c>
      <c r="Z7" s="39">
        <v>112.19</v>
      </c>
      <c r="AA7" s="39">
        <v>112.85</v>
      </c>
      <c r="AB7" s="39">
        <v>109.75</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227.09</v>
      </c>
      <c r="AU7" s="39">
        <v>223.95</v>
      </c>
      <c r="AV7" s="39">
        <v>235.88</v>
      </c>
      <c r="AW7" s="39">
        <v>334</v>
      </c>
      <c r="AX7" s="39">
        <v>349.03</v>
      </c>
      <c r="AY7" s="39">
        <v>352.05</v>
      </c>
      <c r="AZ7" s="39">
        <v>349.04</v>
      </c>
      <c r="BA7" s="39">
        <v>337.49</v>
      </c>
      <c r="BB7" s="39">
        <v>335.6</v>
      </c>
      <c r="BC7" s="39">
        <v>358.91</v>
      </c>
      <c r="BD7" s="39">
        <v>264.97000000000003</v>
      </c>
      <c r="BE7" s="39">
        <v>494.38</v>
      </c>
      <c r="BF7" s="39">
        <v>492.22</v>
      </c>
      <c r="BG7" s="39">
        <v>500.47</v>
      </c>
      <c r="BH7" s="39">
        <v>492.1</v>
      </c>
      <c r="BI7" s="39">
        <v>487.6</v>
      </c>
      <c r="BJ7" s="39">
        <v>250.76</v>
      </c>
      <c r="BK7" s="39">
        <v>254.54</v>
      </c>
      <c r="BL7" s="39">
        <v>265.92</v>
      </c>
      <c r="BM7" s="39">
        <v>258.26</v>
      </c>
      <c r="BN7" s="39">
        <v>247.27</v>
      </c>
      <c r="BO7" s="39">
        <v>266.61</v>
      </c>
      <c r="BP7" s="39">
        <v>110.6</v>
      </c>
      <c r="BQ7" s="39">
        <v>111.23</v>
      </c>
      <c r="BR7" s="39">
        <v>106.48</v>
      </c>
      <c r="BS7" s="39">
        <v>108.07</v>
      </c>
      <c r="BT7" s="39">
        <v>104.33</v>
      </c>
      <c r="BU7" s="39">
        <v>106.69</v>
      </c>
      <c r="BV7" s="39">
        <v>106.52</v>
      </c>
      <c r="BW7" s="39">
        <v>105.86</v>
      </c>
      <c r="BX7" s="39">
        <v>106.07</v>
      </c>
      <c r="BY7" s="39">
        <v>105.34</v>
      </c>
      <c r="BZ7" s="39">
        <v>103.24</v>
      </c>
      <c r="CA7" s="39">
        <v>120.76</v>
      </c>
      <c r="CB7" s="39">
        <v>120.14</v>
      </c>
      <c r="CC7" s="39">
        <v>125.19</v>
      </c>
      <c r="CD7" s="39">
        <v>123.8</v>
      </c>
      <c r="CE7" s="39">
        <v>128.19</v>
      </c>
      <c r="CF7" s="39">
        <v>154.91999999999999</v>
      </c>
      <c r="CG7" s="39">
        <v>155.80000000000001</v>
      </c>
      <c r="CH7" s="39">
        <v>158.58000000000001</v>
      </c>
      <c r="CI7" s="39">
        <v>159.22</v>
      </c>
      <c r="CJ7" s="39">
        <v>159.6</v>
      </c>
      <c r="CK7" s="39">
        <v>168.38</v>
      </c>
      <c r="CL7" s="39">
        <v>64.790000000000006</v>
      </c>
      <c r="CM7" s="39">
        <v>65.84</v>
      </c>
      <c r="CN7" s="39">
        <v>77.08</v>
      </c>
      <c r="CO7" s="39">
        <v>76.66</v>
      </c>
      <c r="CP7" s="39">
        <v>76.7</v>
      </c>
      <c r="CQ7" s="39">
        <v>62.26</v>
      </c>
      <c r="CR7" s="39">
        <v>62.1</v>
      </c>
      <c r="CS7" s="39">
        <v>62.38</v>
      </c>
      <c r="CT7" s="39">
        <v>62.83</v>
      </c>
      <c r="CU7" s="39">
        <v>62.05</v>
      </c>
      <c r="CV7" s="39">
        <v>60</v>
      </c>
      <c r="CW7" s="39">
        <v>84.13</v>
      </c>
      <c r="CX7" s="39">
        <v>82.73</v>
      </c>
      <c r="CY7" s="39">
        <v>82.34</v>
      </c>
      <c r="CZ7" s="39">
        <v>82.91</v>
      </c>
      <c r="DA7" s="39">
        <v>81.28</v>
      </c>
      <c r="DB7" s="39">
        <v>89.5</v>
      </c>
      <c r="DC7" s="39">
        <v>89.52</v>
      </c>
      <c r="DD7" s="39">
        <v>89.17</v>
      </c>
      <c r="DE7" s="39">
        <v>88.86</v>
      </c>
      <c r="DF7" s="39">
        <v>89.11</v>
      </c>
      <c r="DG7" s="39">
        <v>89.8</v>
      </c>
      <c r="DH7" s="39">
        <v>47.33</v>
      </c>
      <c r="DI7" s="39">
        <v>48.04</v>
      </c>
      <c r="DJ7" s="39">
        <v>49.62</v>
      </c>
      <c r="DK7" s="39">
        <v>50.75</v>
      </c>
      <c r="DL7" s="39">
        <v>51.97</v>
      </c>
      <c r="DM7" s="39">
        <v>45.89</v>
      </c>
      <c r="DN7" s="39">
        <v>46.58</v>
      </c>
      <c r="DO7" s="39">
        <v>46.99</v>
      </c>
      <c r="DP7" s="39">
        <v>47.89</v>
      </c>
      <c r="DQ7" s="39">
        <v>48.69</v>
      </c>
      <c r="DR7" s="39">
        <v>49.59</v>
      </c>
      <c r="DS7" s="39">
        <v>4.5999999999999996</v>
      </c>
      <c r="DT7" s="39">
        <v>7.25</v>
      </c>
      <c r="DU7" s="39">
        <v>8.99</v>
      </c>
      <c r="DV7" s="39">
        <v>10.49</v>
      </c>
      <c r="DW7" s="39">
        <v>11.73</v>
      </c>
      <c r="DX7" s="39">
        <v>13.14</v>
      </c>
      <c r="DY7" s="39">
        <v>14.45</v>
      </c>
      <c r="DZ7" s="39">
        <v>15.83</v>
      </c>
      <c r="EA7" s="39">
        <v>16.899999999999999</v>
      </c>
      <c r="EB7" s="39">
        <v>18.260000000000002</v>
      </c>
      <c r="EC7" s="39">
        <v>19.440000000000001</v>
      </c>
      <c r="ED7" s="39">
        <v>0.77</v>
      </c>
      <c r="EE7" s="39">
        <v>0.53</v>
      </c>
      <c r="EF7" s="39">
        <v>0.22</v>
      </c>
      <c r="EG7" s="39">
        <v>0.48</v>
      </c>
      <c r="EH7" s="39">
        <v>0.35</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2021-01-28T23:42:01Z</cp:lastPrinted>
  <dcterms:created xsi:type="dcterms:W3CDTF">2020-12-04T02:05:06Z</dcterms:created>
  <dcterms:modified xsi:type="dcterms:W3CDTF">2021-02-24T07:31:58Z</dcterms:modified>
  <cp:category/>
</cp:coreProperties>
</file>