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260134\Desktop\修正要\04 佐野市\"/>
    </mc:Choice>
  </mc:AlternateContent>
  <workbookProtection workbookAlgorithmName="SHA-512" workbookHashValue="kb6pLWu5mBdqwZOY1zuD652WXjpX6PjdAf+fZcS9avExwpfh3RfW5n9qFEej0/9YBBxJ/a1ufY0cY+J7rd4uFQ==" workbookSaltValue="PYAk1v1rFq2YT/pT4RK7uw==" workbookSpinCount="100000" lockStructure="1"/>
  <bookViews>
    <workbookView xWindow="-120" yWindow="-120" windowWidth="20730" windowHeight="1116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<sst xmlns="http://schemas.openxmlformats.org/spreadsheetml/2006/main" count="236" uniqueCount="119">
  <si>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</si>
  <si>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</si>
  <si>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</si>
  <si>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</si>
  <si>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</si>
  <si>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</si>
  <si>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</si>
  <si>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</si>
  <si>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</si>
  <si>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</si>
  <si>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</si>
  <si>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</si>
  <si>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</si>
  <si>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</si>
  <si>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</si>
  <si>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</si>
  <si>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</si>
  <si>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</si>
  <si>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</si>
  <si>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</si>
  <si>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</si>
  <si>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</si>
  <si>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</si>
  <si>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</si>
  <si>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</si>
  <si>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</si>
  <si>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</si>
  <si>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</si>
  <si>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</si>
  <si>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</si>
  <si>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</si>
  <si>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</si>
  <si>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</si>
  <si>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</si>
  <si>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</si>
  <si>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</si>
  <si>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</si>
  <si>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</si>
  <si>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</si>
  <si>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</si>
  <si>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</si>
  <si>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</si>
  <si>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</si>
  <si>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</si>
  <si>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</si>
  <si>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</si>
  <si>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</si>
  <si>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</si>
  <si>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</si>
  <si>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</si>
  <si>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</si>
  <si>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</si>
  <si>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</si>
  <si>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</si>
  <si>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</si>
  <si>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</si>
  <si>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</si>
  <si>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</si>
  <si>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</si>
  <si>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</si>
  <si>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</si>
  <si>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</si>
  <si>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</si>
  <si>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</si>
  <si>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</si>
  <si>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</si>
  <si>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</si>
  <si>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</si>
  <si>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</si>
  <si>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</si>
  <si>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</si>
  <si>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</si>
  <si>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</si>
  <si>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</si>
  <si>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</si>
  <si>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</si>
  <si>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</si>
  <si>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</si>
  <si>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</si>
  <si>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</si>
  <si>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</si>
  <si>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</si>
  <si>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</si>
  <si>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</si>
  <si>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</si>
  <si>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</si>
  <si>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</si>
  <si>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</si>
  <si>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</si>
  <si>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</si>
  <si>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</si>
  <si>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</si>
  <si>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</si>
  <si>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</si>
  <si>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</si>
  <si>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</si>
  <si>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</si>
  <si>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</si>
  <si>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佐野市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</si>
  <si>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</si>
  <si>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</si>
  <si>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</si>
  <si>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</si>
  <si>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</si>
  <si>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</si>
  <si>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</si>
  <si>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</si>
  <si>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</si>
  <si>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</si>
  <si>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</si>
  <si>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</si>
  <si>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</si>
  <si>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</si>
  <si>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</si>
  <si>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</si>
  <si>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</si>
  <si>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将来に渡り持続的な下水道事業を展開していくために料金収入を確保するとともに、効率的な公共下水道整備を行いながら、必要な施設の改築(更新・長寿命化)等を併せて行う必要がある。
</t>
    <rPh sb="25" eb="27">
      <t>リョウキン</t>
    </rPh>
    <rPh sb="27" eb="29">
      <t>シュウニュウ</t>
    </rPh>
    <rPh sb="30" eb="32">
      <t>カクホ</t>
    </rPh>
    <phoneticPr fontId="4"/>
  </si>
  <si>
    <t>　管渠については、昭和46年度に事業着手、昭和51年度に供用開始している。平成25年度末現在の管渠総延長は約470kmを超え、20年以上経過している延長は約36％、30年以上経過は約21％を占めており、50年以上経過はない。平成25～26年度で管渠長寿命化計画を策定し、平成27年度より改築更新を実施している。
　昭和51年7月運用開始の処理施設は、その後機能増強のため増設を繰り返し、現在の設備へと至っている。施設内には、耐用年数を大幅に超える設備もある状況である。平成28年度にストックマネジメント計画における全体計画の策定に着手、平成30年度に実施計画の策定を完了した。現在、計画的に改築更新に着手している。</t>
    <phoneticPr fontId="4"/>
  </si>
  <si>
    <t>　収益的収支比率は前年度の当該値を下回った。これは総費用が前年比で増加に対し、総収益が減少したためである。減少の要因として大口使用者の使用量減少に伴い使用料収入が減少したことや、企業会計移行に伴う打ち切り決算のため使用料収入が減少したためである。今後も下水道の処理区域の拡大を図るものの、行政区域内全体の人口減少や節水型機器の普及により、料金収入の劇的な増加は見込まれない状況である。
　企業債残高対事業規模比率は年度毎の増減はあるものの減少傾向にあったが、前年度比で増加に転じている。しかし、類似団体より低い値を示していることから、今後も建設改良事業を計画的に実施し、市債発行額を抑制していく必要がある。
　経費回収率は近年横ばいであったが前年度比で減少している。これは企業会計移行に伴う打ち切り決算により使用料収入が減少したためであるが、全国平均及び類似団体平均値より低い値を示しているため、今後も未接続世帯への戸別訪問等による水洗化率の向上を図るとともに、一定の時期に使用料改定を行い経費回収率の更なる向上を図る必要がある。</t>
    <rPh sb="13" eb="15">
      <t>トウガイ</t>
    </rPh>
    <rPh sb="15" eb="16">
      <t>チ</t>
    </rPh>
    <rPh sb="17" eb="19">
      <t>シタマワ</t>
    </rPh>
    <rPh sb="33" eb="35">
      <t>ゾウカ</t>
    </rPh>
    <rPh sb="40" eb="42">
      <t>シュウエキ</t>
    </rPh>
    <rPh sb="43" eb="45">
      <t>ゲンショウ</t>
    </rPh>
    <rPh sb="53" eb="55">
      <t>ゲンショウ</t>
    </rPh>
    <rPh sb="61" eb="63">
      <t>オオグチ</t>
    </rPh>
    <rPh sb="63" eb="66">
      <t>シヨウシャ</t>
    </rPh>
    <rPh sb="89" eb="91">
      <t>キギョウ</t>
    </rPh>
    <rPh sb="91" eb="93">
      <t>カイケイ</t>
    </rPh>
    <rPh sb="93" eb="95">
      <t>イコウ</t>
    </rPh>
    <rPh sb="96" eb="97">
      <t>トモナ</t>
    </rPh>
    <rPh sb="98" eb="99">
      <t>ウ</t>
    </rPh>
    <rPh sb="100" eb="101">
      <t>キ</t>
    </rPh>
    <rPh sb="102" eb="104">
      <t>ケッサン</t>
    </rPh>
    <rPh sb="107" eb="110">
      <t>シヨウリョウ</t>
    </rPh>
    <rPh sb="110" eb="112">
      <t>シュウニュウ</t>
    </rPh>
    <rPh sb="113" eb="115">
      <t>ゲンショウ</t>
    </rPh>
    <rPh sb="229" eb="232">
      <t>ゼンネンド</t>
    </rPh>
    <rPh sb="232" eb="233">
      <t>ヒ</t>
    </rPh>
    <rPh sb="234" eb="236">
      <t>ゾウカ</t>
    </rPh>
    <rPh sb="237" eb="238">
      <t>テン</t>
    </rPh>
    <rPh sb="311" eb="313">
      <t>キンネン</t>
    </rPh>
    <rPh sb="313" eb="314">
      <t>ヨコ</t>
    </rPh>
    <rPh sb="326" eb="328">
      <t>ゲンショウ</t>
    </rPh>
    <rPh sb="336" eb="338">
      <t>キギョウ</t>
    </rPh>
    <rPh sb="338" eb="340">
      <t>カイケイ</t>
    </rPh>
    <rPh sb="340" eb="342">
      <t>イコウ</t>
    </rPh>
    <rPh sb="343" eb="344">
      <t>トモナ</t>
    </rPh>
    <rPh sb="345" eb="346">
      <t>ウ</t>
    </rPh>
    <rPh sb="347" eb="348">
      <t>キ</t>
    </rPh>
    <rPh sb="349" eb="351">
      <t>ケッサン</t>
    </rPh>
    <rPh sb="354" eb="357">
      <t>シヨウリョウ</t>
    </rPh>
    <rPh sb="357" eb="359">
      <t>シュウニュウ</t>
    </rPh>
    <rPh sb="360" eb="362">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</si>
</sst>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0.14000000000000001</c:v>
                </c:pt>
                <c:pt idx="1">
                  <c:v>0.21</c:v>
                </c:pt>
                <c:pt idx="2">
                  <c:v>0.18</c:v>
                </c:pt>
                <c:pt idx="3">
                  <c:v>0.05</c:v>
                </c:pt>
                <c:pt idx="4">
                  <c:v>0.09</c:v>
                </c:pt>
              </c:numCache>
            </c:numRef>
          </c:val>
          <c:extLst>
            <c:ext xmlns:c16="http://schemas.microsoft.com/office/drawing/2014/chart" uri="{C3380CC4-5D6E-409C-BE32-E72D297353CC}">
              <c16:uniqueId val="{00000000-058F-46ED-AF49-EECE942ABC0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0.27</c:v>
                </c:pt>
                <c:pt idx="1">
                  <c:v>0.17</c:v>
                </c:pt>
                <c:pt idx="2">
                  <c:v>0.13</c:v>
                </c:pt>
                <c:pt idx="3">
                  <c:v>0.1</c:v>
                </c:pt>
                <c:pt idx="4">
                  <c:v>0.09</c:v>
                </c:pt>
              </c:numCache>
            </c:numRef>
          </c:val>
          <c:smooth val="0"/>
          <c:extLst>
            <c:ext xmlns:c16="http://schemas.microsoft.com/office/drawing/2014/chart" uri="{C3380CC4-5D6E-409C-BE32-E72D297353CC}">
              <c16:uniqueId val="{00000001-058F-46ED-AF49-EECE942ABC0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78.37</c:v>
                </c:pt>
                <c:pt idx="1">
                  <c:v>75.849999999999994</c:v>
                </c:pt>
                <c:pt idx="2">
                  <c:v>72.709999999999994</c:v>
                </c:pt>
                <c:pt idx="3">
                  <c:v>73.13</c:v>
                </c:pt>
                <c:pt idx="4">
                  <c:v>87.34</c:v>
                </c:pt>
              </c:numCache>
            </c:numRef>
          </c:val>
          <c:extLst>
            <c:ext xmlns:c16="http://schemas.microsoft.com/office/drawing/2014/chart" uri="{C3380CC4-5D6E-409C-BE32-E72D297353CC}">
              <c16:uniqueId val="{00000000-A3ED-4258-8CB5-A1AE69DA7BD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65.62</c:v>
                </c:pt>
                <c:pt idx="1">
                  <c:v>64.67</c:v>
                </c:pt>
                <c:pt idx="2">
                  <c:v>64.959999999999994</c:v>
                </c:pt>
                <c:pt idx="3">
                  <c:v>65.040000000000006</c:v>
                </c:pt>
                <c:pt idx="4">
                  <c:v>68.31</c:v>
                </c:pt>
              </c:numCache>
            </c:numRef>
          </c:val>
          <c:smooth val="0"/>
          <c:extLst>
            <c:ext xmlns:c16="http://schemas.microsoft.com/office/drawing/2014/chart" uri="{C3380CC4-5D6E-409C-BE32-E72D297353CC}">
              <c16:uniqueId val="{00000001-A3ED-4258-8CB5-A1AE69DA7BD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92.8</c:v>
                </c:pt>
                <c:pt idx="1">
                  <c:v>92.8</c:v>
                </c:pt>
                <c:pt idx="2">
                  <c:v>92.93</c:v>
                </c:pt>
                <c:pt idx="3">
                  <c:v>92.97</c:v>
                </c:pt>
                <c:pt idx="4">
                  <c:v>93.11</c:v>
                </c:pt>
              </c:numCache>
            </c:numRef>
          </c:val>
          <c:extLst>
            <c:ext xmlns:c16="http://schemas.microsoft.com/office/drawing/2014/chart" uri="{C3380CC4-5D6E-409C-BE32-E72D297353CC}">
              <c16:uniqueId val="{00000000-3209-47FF-8708-74EC26485B5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91.44</c:v>
                </c:pt>
                <c:pt idx="1">
                  <c:v>91.76</c:v>
                </c:pt>
                <c:pt idx="2">
                  <c:v>92.3</c:v>
                </c:pt>
                <c:pt idx="3">
                  <c:v>92.55</c:v>
                </c:pt>
                <c:pt idx="4">
                  <c:v>92.62</c:v>
                </c:pt>
              </c:numCache>
            </c:numRef>
          </c:val>
          <c:smooth val="0"/>
          <c:extLst>
            <c:ext xmlns:c16="http://schemas.microsoft.com/office/drawing/2014/chart" uri="{C3380CC4-5D6E-409C-BE32-E72D297353CC}">
              <c16:uniqueId val="{00000001-3209-47FF-8708-74EC26485B5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101.78</c:v>
                </c:pt>
                <c:pt idx="1">
                  <c:v>94.51</c:v>
                </c:pt>
                <c:pt idx="2">
                  <c:v>95.98</c:v>
                </c:pt>
                <c:pt idx="3">
                  <c:v>92.99</c:v>
                </c:pt>
                <c:pt idx="4">
                  <c:v>87.21</c:v>
                </c:pt>
              </c:numCache>
            </c:numRef>
          </c:val>
          <c:extLst>
            <c:ext xmlns:c16="http://schemas.microsoft.com/office/drawing/2014/chart" uri="{C3380CC4-5D6E-409C-BE32-E72D297353CC}">
              <c16:uniqueId val="{00000000-82C2-4CB5-95D9-752C33F7782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C2-4CB5-95D9-752C33F7782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30-4C50-ADC1-DE839B98926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30-4C50-ADC1-DE839B98926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94-4527-BC16-AB2CB3816D5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94-4527-BC16-AB2CB3816D5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57-42D2-B828-670DC925722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57-42D2-B828-670DC925722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6C-4A4E-A27C-51BB7A3FD64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6C-4A4E-A27C-51BB7A3FD64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884.39</c:v>
                </c:pt>
                <c:pt idx="1">
                  <c:v>836.7</c:v>
                </c:pt>
                <c:pt idx="2">
                  <c:v>745.48</c:v>
                </c:pt>
                <c:pt idx="3">
                  <c:v>725.52</c:v>
                </c:pt>
                <c:pt idx="4">
                  <c:v>800.02</c:v>
                </c:pt>
              </c:numCache>
            </c:numRef>
          </c:val>
          <c:extLst>
            <c:ext xmlns:c16="http://schemas.microsoft.com/office/drawing/2014/chart" uri="{C3380CC4-5D6E-409C-BE32-E72D297353CC}">
              <c16:uniqueId val="{00000000-4BBB-4A0A-8954-6F6A752F5D7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848.31</c:v>
                </c:pt>
                <c:pt idx="1">
                  <c:v>774.99</c:v>
                </c:pt>
                <c:pt idx="2">
                  <c:v>799.41</c:v>
                </c:pt>
                <c:pt idx="3">
                  <c:v>820.36</c:v>
                </c:pt>
                <c:pt idx="4">
                  <c:v>847.44</c:v>
                </c:pt>
              </c:numCache>
            </c:numRef>
          </c:val>
          <c:smooth val="0"/>
          <c:extLst>
            <c:ext xmlns:c16="http://schemas.microsoft.com/office/drawing/2014/chart" uri="{C3380CC4-5D6E-409C-BE32-E72D297353CC}">
              <c16:uniqueId val="{00000001-4BBB-4A0A-8954-6F6A752F5D7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87.46</c:v>
                </c:pt>
                <c:pt idx="1">
                  <c:v>87.89</c:v>
                </c:pt>
                <c:pt idx="2">
                  <c:v>88.28</c:v>
                </c:pt>
                <c:pt idx="3">
                  <c:v>87.97</c:v>
                </c:pt>
                <c:pt idx="4">
                  <c:v>79.260000000000005</c:v>
                </c:pt>
              </c:numCache>
            </c:numRef>
          </c:val>
          <c:extLst>
            <c:ext xmlns:c16="http://schemas.microsoft.com/office/drawing/2014/chart" uri="{C3380CC4-5D6E-409C-BE32-E72D297353CC}">
              <c16:uniqueId val="{00000000-165F-4A8D-B51B-C83039FCBB4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94.38</c:v>
                </c:pt>
                <c:pt idx="1">
                  <c:v>96.57</c:v>
                </c:pt>
                <c:pt idx="2">
                  <c:v>96.54</c:v>
                </c:pt>
                <c:pt idx="3">
                  <c:v>95.4</c:v>
                </c:pt>
                <c:pt idx="4">
                  <c:v>94.69</c:v>
                </c:pt>
              </c:numCache>
            </c:numRef>
          </c:val>
          <c:smooth val="0"/>
          <c:extLst>
            <c:ext xmlns:c16="http://schemas.microsoft.com/office/drawing/2014/chart" uri="{C3380CC4-5D6E-409C-BE32-E72D297353CC}">
              <c16:uniqueId val="{00000001-165F-4A8D-B51B-C83039FCBB4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c:v>
                </c:pt>
                <c:pt idx="1">
                  <c:v>150</c:v>
                </c:pt>
                <c:pt idx="2">
                  <c:v>149.91999999999999</c:v>
                </c:pt>
                <c:pt idx="3">
                  <c:v>150</c:v>
                </c:pt>
                <c:pt idx="4">
                  <c:v>148.29</c:v>
                </c:pt>
              </c:numCache>
            </c:numRef>
          </c:val>
          <c:extLst>
            <c:ext xmlns:c16="http://schemas.microsoft.com/office/drawing/2014/chart" uri="{C3380CC4-5D6E-409C-BE32-E72D297353CC}">
              <c16:uniqueId val="{00000000-D024-4397-9190-80025470097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165.45</c:v>
                </c:pt>
                <c:pt idx="1">
                  <c:v>161.54</c:v>
                </c:pt>
                <c:pt idx="2">
                  <c:v>162.81</c:v>
                </c:pt>
                <c:pt idx="3">
                  <c:v>163.19999999999999</c:v>
                </c:pt>
                <c:pt idx="4">
                  <c:v>159.78</c:v>
                </c:pt>
              </c:numCache>
            </c:numRef>
          </c:val>
          <c:smooth val="0"/>
          <c:extLst>
            <c:ext xmlns:c16="http://schemas.microsoft.com/office/drawing/2014/chart" uri="{C3380CC4-5D6E-409C-BE32-E72D297353CC}">
              <c16:uniqueId val="{00000001-D024-4397-9190-80025470097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9" zoomScaleNormal="100" workbookViewId="0">
      <selection activeCell="BL11" sqref="BL11:BZ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佐野市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117968</v>
      </c>
      <c r="AM8" s="51"/>
      <c r="AN8" s="51"/>
      <c r="AO8" s="51"/>
      <c r="AP8" s="51"/>
      <c r="AQ8" s="51"/>
      <c r="AR8" s="51"/>
      <c r="AS8" s="51"/>
      <c r="AT8" s="46">
        <f>データ!T6</f>
        <v>356.04</v>
      </c>
      <c r="AU8" s="46"/>
      <c r="AV8" s="46"/>
      <c r="AW8" s="46"/>
      <c r="AX8" s="46"/>
      <c r="AY8" s="46"/>
      <c r="AZ8" s="46"/>
      <c r="BA8" s="46"/>
      <c r="BB8" s="46">
        <f>データ!U6</f>
        <v>331.33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66.540000000000006</v>
      </c>
      <c r="Q10" s="46"/>
      <c r="R10" s="46"/>
      <c r="S10" s="46"/>
      <c r="T10" s="46"/>
      <c r="U10" s="46"/>
      <c r="V10" s="46"/>
      <c r="W10" s="46">
        <f>データ!Q6</f>
        <v>57.49</v>
      </c>
      <c r="X10" s="46"/>
      <c r="Y10" s="46"/>
      <c r="Z10" s="46"/>
      <c r="AA10" s="46"/>
      <c r="AB10" s="46"/>
      <c r="AC10" s="46"/>
      <c r="AD10" s="51">
        <f>データ!R6</f>
        <v>2200</v>
      </c>
      <c r="AE10" s="51"/>
      <c r="AF10" s="51"/>
      <c r="AG10" s="51"/>
      <c r="AH10" s="51"/>
      <c r="AI10" s="51"/>
      <c r="AJ10" s="51"/>
      <c r="AK10" s="2"/>
      <c r="AL10" s="51">
        <f>データ!V6</f>
        <v>78318</v>
      </c>
      <c r="AM10" s="51"/>
      <c r="AN10" s="51"/>
      <c r="AO10" s="51"/>
      <c r="AP10" s="51"/>
      <c r="AQ10" s="51"/>
      <c r="AR10" s="51"/>
      <c r="AS10" s="51"/>
      <c r="AT10" s="46">
        <f>データ!W6</f>
        <v>26.6</v>
      </c>
      <c r="AU10" s="46"/>
      <c r="AV10" s="46"/>
      <c r="AW10" s="46"/>
      <c r="AX10" s="46"/>
      <c r="AY10" s="46"/>
      <c r="AZ10" s="46"/>
      <c r="BA10" s="46"/>
      <c r="BB10" s="46">
        <f>データ!X6</f>
        <v>2944.29</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118</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116</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sIlXi2Vfs/7qHZ8O+8skKmKqlBRQSplTJtReqlJFLc5ei8e/8bQ0JDOCL6tBtdsU9CEvMp2diGGxH8byV2eh7w==" saltValue="1dA58dT2q41xI0Jdqs4rw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92045</v>
      </c>
      <c r="D6" s="33">
        <f t="shared" si="3"/>
        <v>47</v>
      </c>
      <c r="E6" s="33">
        <f t="shared" si="3"/>
        <v>17</v>
      </c>
      <c r="F6" s="33">
        <f t="shared" si="3"/>
        <v>1</v>
      </c>
      <c r="G6" s="33">
        <f t="shared" si="3"/>
        <v>0</v>
      </c>
      <c r="H6" s="33" t="str">
        <f t="shared" si="3"/>
        <v>栃木県　佐野市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66.540000000000006</v>
      </c>
      <c r="Q6" s="34">
        <f t="shared" si="3"/>
        <v>57.49</v>
      </c>
      <c r="R6" s="34">
        <f t="shared" si="3"/>
        <v>2200</v>
      </c>
      <c r="S6" s="34">
        <f t="shared" si="3"/>
        <v>117968</v>
      </c>
      <c r="T6" s="34">
        <f t="shared" si="3"/>
        <v>356.04</v>
      </c>
      <c r="U6" s="34">
        <f t="shared" si="3"/>
        <v>331.33</v>
      </c>
      <c r="V6" s="34">
        <f t="shared" si="3"/>
        <v>78318</v>
      </c>
      <c r="W6" s="34">
        <f t="shared" si="3"/>
        <v>26.6</v>
      </c>
      <c r="X6" s="34">
        <f t="shared" si="3"/>
        <v>2944.29</v>
      </c>
      <c r="Y6" s="35">
        <f>IF(Y7="",NA(),Y7)</f>
        <v>101.78</v>
      </c>
      <c r="Z6" s="35">
        <f t="shared" ref="Z6:AH6" si="4">IF(Z7="",NA(),Z7)</f>
        <v>94.51</v>
      </c>
      <c r="AA6" s="35">
        <f t="shared" si="4"/>
        <v>95.98</v>
      </c>
      <c r="AB6" s="35">
        <f t="shared" si="4"/>
        <v>92.99</v>
      </c>
      <c r="AC6" s="35">
        <f t="shared" si="4"/>
        <v>87.21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884.39</v>
      </c>
      <c r="BG6" s="35">
        <f t="shared" ref="BG6:BO6" si="7">IF(BG7="",NA(),BG7)</f>
        <v>836.7</v>
      </c>
      <c r="BH6" s="35">
        <f t="shared" si="7"/>
        <v>745.48</v>
      </c>
      <c r="BI6" s="35">
        <f t="shared" si="7"/>
        <v>725.52</v>
      </c>
      <c r="BJ6" s="35">
        <f t="shared" si="7"/>
        <v>800.02</v>
      </c>
      <c r="BK6" s="35">
        <f t="shared" si="7"/>
        <v>848.31</v>
      </c>
      <c r="BL6" s="35">
        <f t="shared" si="7"/>
        <v>774.99</v>
      </c>
      <c r="BM6" s="35">
        <f t="shared" si="7"/>
        <v>799.41</v>
      </c>
      <c r="BN6" s="35">
        <f t="shared" si="7"/>
        <v>820.36</v>
      </c>
      <c r="BO6" s="35">
        <f t="shared" si="7"/>
        <v>847.44</v>
      </c>
      <c r="BP6" s="34" t="str">
        <f>IF(BP7="","",IF(BP7="-","【-】","【"&amp;SUBSTITUTE(TEXT(BP7,"#,##0.00"),"-","△")&amp;"】"))</f>
        <v>【682.51】</v>
      </c>
      <c r="BQ6" s="35">
        <f>IF(BQ7="",NA(),BQ7)</f>
        <v>87.46</v>
      </c>
      <c r="BR6" s="35">
        <f t="shared" ref="BR6:BZ6" si="8">IF(BR7="",NA(),BR7)</f>
        <v>87.89</v>
      </c>
      <c r="BS6" s="35">
        <f t="shared" si="8"/>
        <v>88.28</v>
      </c>
      <c r="BT6" s="35">
        <f t="shared" si="8"/>
        <v>87.97</v>
      </c>
      <c r="BU6" s="35">
        <f t="shared" si="8"/>
        <v>79.260000000000005</v>
      </c>
      <c r="BV6" s="35">
        <f t="shared" si="8"/>
        <v>94.38</v>
      </c>
      <c r="BW6" s="35">
        <f t="shared" si="8"/>
        <v>96.57</v>
      </c>
      <c r="BX6" s="35">
        <f t="shared" si="8"/>
        <v>96.54</v>
      </c>
      <c r="BY6" s="35">
        <f t="shared" si="8"/>
        <v>95.4</v>
      </c>
      <c r="BZ6" s="35">
        <f t="shared" si="8"/>
        <v>94.69</v>
      </c>
      <c r="CA6" s="34" t="str">
        <f>IF(CA7="","",IF(CA7="-","【-】","【"&amp;SUBSTITUTE(TEXT(CA7,"#,##0.00"),"-","△")&amp;"】"))</f>
        <v>【100.34】</v>
      </c>
      <c r="CB6" s="35">
        <f>IF(CB7="",NA(),CB7)</f>
        <v>150</v>
      </c>
      <c r="CC6" s="35">
        <f t="shared" ref="CC6:CK6" si="9">IF(CC7="",NA(),CC7)</f>
        <v>150</v>
      </c>
      <c r="CD6" s="35">
        <f t="shared" si="9"/>
        <v>149.91999999999999</v>
      </c>
      <c r="CE6" s="35">
        <f t="shared" si="9"/>
        <v>150</v>
      </c>
      <c r="CF6" s="35">
        <f t="shared" si="9"/>
        <v>148.29</v>
      </c>
      <c r="CG6" s="35">
        <f t="shared" si="9"/>
        <v>165.45</v>
      </c>
      <c r="CH6" s="35">
        <f t="shared" si="9"/>
        <v>161.54</v>
      </c>
      <c r="CI6" s="35">
        <f t="shared" si="9"/>
        <v>162.81</v>
      </c>
      <c r="CJ6" s="35">
        <f t="shared" si="9"/>
        <v>163.19999999999999</v>
      </c>
      <c r="CK6" s="35">
        <f t="shared" si="9"/>
        <v>159.78</v>
      </c>
      <c r="CL6" s="34" t="str">
        <f>IF(CL7="","",IF(CL7="-","【-】","【"&amp;SUBSTITUTE(TEXT(CL7,"#,##0.00"),"-","△")&amp;"】"))</f>
        <v>【136.15】</v>
      </c>
      <c r="CM6" s="35">
        <f>IF(CM7="",NA(),CM7)</f>
        <v>78.37</v>
      </c>
      <c r="CN6" s="35">
        <f t="shared" ref="CN6:CV6" si="10">IF(CN7="",NA(),CN7)</f>
        <v>75.849999999999994</v>
      </c>
      <c r="CO6" s="35">
        <f t="shared" si="10"/>
        <v>72.709999999999994</v>
      </c>
      <c r="CP6" s="35">
        <f t="shared" si="10"/>
        <v>73.13</v>
      </c>
      <c r="CQ6" s="35">
        <f t="shared" si="10"/>
        <v>87.34</v>
      </c>
      <c r="CR6" s="35">
        <f t="shared" si="10"/>
        <v>65.62</v>
      </c>
      <c r="CS6" s="35">
        <f t="shared" si="10"/>
        <v>64.67</v>
      </c>
      <c r="CT6" s="35">
        <f t="shared" si="10"/>
        <v>64.959999999999994</v>
      </c>
      <c r="CU6" s="35">
        <f t="shared" si="10"/>
        <v>65.040000000000006</v>
      </c>
      <c r="CV6" s="35">
        <f t="shared" si="10"/>
        <v>68.31</v>
      </c>
      <c r="CW6" s="34" t="str">
        <f>IF(CW7="","",IF(CW7="-","【-】","【"&amp;SUBSTITUTE(TEXT(CW7,"#,##0.00"),"-","△")&amp;"】"))</f>
        <v>【59.64】</v>
      </c>
      <c r="CX6" s="35">
        <f>IF(CX7="",NA(),CX7)</f>
        <v>92.8</v>
      </c>
      <c r="CY6" s="35">
        <f t="shared" ref="CY6:DG6" si="11">IF(CY7="",NA(),CY7)</f>
        <v>92.8</v>
      </c>
      <c r="CZ6" s="35">
        <f t="shared" si="11"/>
        <v>92.93</v>
      </c>
      <c r="DA6" s="35">
        <f t="shared" si="11"/>
        <v>92.97</v>
      </c>
      <c r="DB6" s="35">
        <f t="shared" si="11"/>
        <v>93.11</v>
      </c>
      <c r="DC6" s="35">
        <f t="shared" si="11"/>
        <v>91.44</v>
      </c>
      <c r="DD6" s="35">
        <f t="shared" si="11"/>
        <v>91.76</v>
      </c>
      <c r="DE6" s="35">
        <f t="shared" si="11"/>
        <v>92.3</v>
      </c>
      <c r="DF6" s="35">
        <f t="shared" si="11"/>
        <v>92.55</v>
      </c>
      <c r="DG6" s="35">
        <f t="shared" si="11"/>
        <v>92.62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0.14000000000000001</v>
      </c>
      <c r="EF6" s="35">
        <f t="shared" ref="EF6:EN6" si="14">IF(EF7="",NA(),EF7)</f>
        <v>0.21</v>
      </c>
      <c r="EG6" s="35">
        <f t="shared" si="14"/>
        <v>0.18</v>
      </c>
      <c r="EH6" s="35">
        <f t="shared" si="14"/>
        <v>0.05</v>
      </c>
      <c r="EI6" s="35">
        <f t="shared" si="14"/>
        <v>0.09</v>
      </c>
      <c r="EJ6" s="35">
        <f t="shared" si="14"/>
        <v>0.27</v>
      </c>
      <c r="EK6" s="35">
        <f t="shared" si="14"/>
        <v>0.17</v>
      </c>
      <c r="EL6" s="35">
        <f t="shared" si="14"/>
        <v>0.13</v>
      </c>
      <c r="EM6" s="35">
        <f t="shared" si="14"/>
        <v>0.1</v>
      </c>
      <c r="EN6" s="35">
        <f t="shared" si="14"/>
        <v>0.09</v>
      </c>
      <c r="EO6" s="34" t="str">
        <f>IF(EO7="","",IF(EO7="-","【-】","【"&amp;SUBSTITUTE(TEXT(EO7,"#,##0.00"),"-","△")&amp;"】"))</f>
        <v>【0.22】</v>
      </c>
    </row>
    <row r="7" spans="1:145" s="36" customFormat="1" x14ac:dyDescent="0.15">
      <c r="A7" s="28"/>
      <c r="B7" s="37">
        <v>2019</v>
      </c>
      <c r="C7" s="37">
        <v>92045</v>
      </c>
      <c r="D7" s="37">
        <v>47</v>
      </c>
      <c r="E7" s="37">
        <v>17</v>
      </c>
      <c r="F7" s="37">
        <v>1</v>
      </c>
      <c r="G7" s="37">
        <v>0</v>
      </c>
      <c r="H7" s="37" t="s">
        <v>98</v>
      </c>
      <c r="I7" s="37" t="s">
        <v>99</v>
      </c>
      <c r="J7" s="37" t="s">
        <v>100</v>
      </c>
      <c r="K7" s="37" t="s">
        <v>101</v>
      </c>
      <c r="L7" s="37" t="s">
        <v>102</v>
      </c>
      <c r="M7" s="37" t="s">
        <v>103</v>
      </c>
      <c r="N7" s="38" t="s">
        <v>104</v>
      </c>
      <c r="O7" s="38" t="s">
        <v>105</v>
      </c>
      <c r="P7" s="38">
        <v>66.540000000000006</v>
      </c>
      <c r="Q7" s="38">
        <v>57.49</v>
      </c>
      <c r="R7" s="38">
        <v>2200</v>
      </c>
      <c r="S7" s="38">
        <v>117968</v>
      </c>
      <c r="T7" s="38">
        <v>356.04</v>
      </c>
      <c r="U7" s="38">
        <v>331.33</v>
      </c>
      <c r="V7" s="38">
        <v>78318</v>
      </c>
      <c r="W7" s="38">
        <v>26.6</v>
      </c>
      <c r="X7" s="38">
        <v>2944.29</v>
      </c>
      <c r="Y7" s="38">
        <v>101.78</v>
      </c>
      <c r="Z7" s="38">
        <v>94.51</v>
      </c>
      <c r="AA7" s="38">
        <v>95.98</v>
      </c>
      <c r="AB7" s="38">
        <v>92.99</v>
      </c>
      <c r="AC7" s="38">
        <v>87.21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884.39</v>
      </c>
      <c r="BG7" s="38">
        <v>836.7</v>
      </c>
      <c r="BH7" s="38">
        <v>745.48</v>
      </c>
      <c r="BI7" s="38">
        <v>725.52</v>
      </c>
      <c r="BJ7" s="38">
        <v>800.02</v>
      </c>
      <c r="BK7" s="38">
        <v>848.31</v>
      </c>
      <c r="BL7" s="38">
        <v>774.99</v>
      </c>
      <c r="BM7" s="38">
        <v>799.41</v>
      </c>
      <c r="BN7" s="38">
        <v>820.36</v>
      </c>
      <c r="BO7" s="38">
        <v>847.44</v>
      </c>
      <c r="BP7" s="38">
        <v>682.51</v>
      </c>
      <c r="BQ7" s="38">
        <v>87.46</v>
      </c>
      <c r="BR7" s="38">
        <v>87.89</v>
      </c>
      <c r="BS7" s="38">
        <v>88.28</v>
      </c>
      <c r="BT7" s="38">
        <v>87.97</v>
      </c>
      <c r="BU7" s="38">
        <v>79.260000000000005</v>
      </c>
      <c r="BV7" s="38">
        <v>94.38</v>
      </c>
      <c r="BW7" s="38">
        <v>96.57</v>
      </c>
      <c r="BX7" s="38">
        <v>96.54</v>
      </c>
      <c r="BY7" s="38">
        <v>95.4</v>
      </c>
      <c r="BZ7" s="38">
        <v>94.69</v>
      </c>
      <c r="CA7" s="38">
        <v>100.34</v>
      </c>
      <c r="CB7" s="38">
        <v>150</v>
      </c>
      <c r="CC7" s="38">
        <v>150</v>
      </c>
      <c r="CD7" s="38">
        <v>149.91999999999999</v>
      </c>
      <c r="CE7" s="38">
        <v>150</v>
      </c>
      <c r="CF7" s="38">
        <v>148.29</v>
      </c>
      <c r="CG7" s="38">
        <v>165.45</v>
      </c>
      <c r="CH7" s="38">
        <v>161.54</v>
      </c>
      <c r="CI7" s="38">
        <v>162.81</v>
      </c>
      <c r="CJ7" s="38">
        <v>163.19999999999999</v>
      </c>
      <c r="CK7" s="38">
        <v>159.78</v>
      </c>
      <c r="CL7" s="38">
        <v>136.15</v>
      </c>
      <c r="CM7" s="38">
        <v>78.37</v>
      </c>
      <c r="CN7" s="38">
        <v>75.849999999999994</v>
      </c>
      <c r="CO7" s="38">
        <v>72.709999999999994</v>
      </c>
      <c r="CP7" s="38">
        <v>73.13</v>
      </c>
      <c r="CQ7" s="38">
        <v>87.34</v>
      </c>
      <c r="CR7" s="38">
        <v>65.62</v>
      </c>
      <c r="CS7" s="38">
        <v>64.67</v>
      </c>
      <c r="CT7" s="38">
        <v>64.959999999999994</v>
      </c>
      <c r="CU7" s="38">
        <v>65.040000000000006</v>
      </c>
      <c r="CV7" s="38">
        <v>68.31</v>
      </c>
      <c r="CW7" s="38">
        <v>59.64</v>
      </c>
      <c r="CX7" s="38">
        <v>92.8</v>
      </c>
      <c r="CY7" s="38">
        <v>92.8</v>
      </c>
      <c r="CZ7" s="38">
        <v>92.93</v>
      </c>
      <c r="DA7" s="38">
        <v>92.97</v>
      </c>
      <c r="DB7" s="38">
        <v>93.11</v>
      </c>
      <c r="DC7" s="38">
        <v>91.44</v>
      </c>
      <c r="DD7" s="38">
        <v>91.76</v>
      </c>
      <c r="DE7" s="38">
        <v>92.3</v>
      </c>
      <c r="DF7" s="38">
        <v>92.55</v>
      </c>
      <c r="DG7" s="38">
        <v>92.62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0.14000000000000001</v>
      </c>
      <c r="EF7" s="38">
        <v>0.21</v>
      </c>
      <c r="EG7" s="38">
        <v>0.18</v>
      </c>
      <c r="EH7" s="38">
        <v>0.05</v>
      </c>
      <c r="EI7" s="38">
        <v>0.09</v>
      </c>
      <c r="EJ7" s="38">
        <v>0.27</v>
      </c>
      <c r="EK7" s="38">
        <v>0.17</v>
      </c>
      <c r="EL7" s="38">
        <v>0.13</v>
      </c>
      <c r="EM7" s="38">
        <v>0.1</v>
      </c>
      <c r="EN7" s="38">
        <v>0.09</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2021-01-29T00:00:23Z</cp:lastPrinted>
  <dcterms:created xsi:type="dcterms:W3CDTF">2020-12-04T02:44:02Z</dcterms:created>
  <dcterms:modified xsi:type="dcterms:W3CDTF">2021-02-11T00:34:06Z</dcterms:modified>
  <cp:category/>
</cp:coreProperties>
</file>