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目別(Ｒ5)" sheetId="1" r:id="rId1"/>
  </sheets>
  <definedNames>
    <definedName name="_xlnm.Print_Area" localSheetId="0">'目別(Ｒ5)'!$A$1:$V$31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29" i="1"/>
  <c r="T29" i="1" s="1"/>
  <c r="U29" i="1" s="1"/>
  <c r="P28" i="1"/>
  <c r="P27" i="1"/>
  <c r="T27" i="1" s="1"/>
  <c r="U27" i="1" s="1"/>
  <c r="P26" i="1"/>
  <c r="T26" i="1" s="1"/>
  <c r="U26" i="1" s="1"/>
  <c r="P25" i="1"/>
  <c r="T25" i="1" s="1"/>
  <c r="U25" i="1" s="1"/>
  <c r="T24" i="1"/>
  <c r="U24" i="1" s="1"/>
  <c r="P24" i="1"/>
  <c r="P23" i="1"/>
  <c r="T23" i="1" s="1"/>
  <c r="U23" i="1" s="1"/>
  <c r="P22" i="1"/>
  <c r="T22" i="1" s="1"/>
  <c r="U22" i="1" s="1"/>
  <c r="P21" i="1"/>
  <c r="T21" i="1" s="1"/>
  <c r="U21" i="1" s="1"/>
  <c r="O20" i="1"/>
  <c r="N20" i="1"/>
  <c r="M20" i="1"/>
  <c r="L20" i="1"/>
  <c r="K20" i="1"/>
  <c r="J20" i="1"/>
  <c r="I20" i="1"/>
  <c r="H20" i="1"/>
  <c r="G20" i="1"/>
  <c r="F20" i="1"/>
  <c r="E20" i="1"/>
  <c r="P19" i="1"/>
  <c r="T19" i="1" s="1"/>
  <c r="U19" i="1" s="1"/>
  <c r="P18" i="1"/>
  <c r="T18" i="1" s="1"/>
  <c r="U18" i="1" s="1"/>
  <c r="P17" i="1"/>
  <c r="T17" i="1" s="1"/>
  <c r="U17" i="1" s="1"/>
  <c r="O16" i="1"/>
  <c r="N16" i="1"/>
  <c r="M16" i="1"/>
  <c r="L16" i="1"/>
  <c r="K16" i="1"/>
  <c r="J16" i="1"/>
  <c r="I16" i="1"/>
  <c r="H16" i="1"/>
  <c r="G16" i="1"/>
  <c r="F16" i="1"/>
  <c r="E16" i="1"/>
  <c r="P16" i="1" s="1"/>
  <c r="T15" i="1"/>
  <c r="U15" i="1" s="1"/>
  <c r="P15" i="1"/>
  <c r="P14" i="1"/>
  <c r="T13" i="1"/>
  <c r="U13" i="1" s="1"/>
  <c r="P13" i="1"/>
  <c r="P12" i="1"/>
  <c r="P11" i="1"/>
  <c r="T11" i="1" s="1"/>
  <c r="U11" i="1" s="1"/>
  <c r="P10" i="1"/>
  <c r="T10" i="1" s="1"/>
  <c r="U10" i="1" s="1"/>
  <c r="T9" i="1"/>
  <c r="U9" i="1" s="1"/>
  <c r="P9" i="1"/>
  <c r="O8" i="1"/>
  <c r="O5" i="1" s="1"/>
  <c r="O31" i="1" s="1"/>
  <c r="N8" i="1"/>
  <c r="N5" i="1" s="1"/>
  <c r="N31" i="1" s="1"/>
  <c r="M8" i="1"/>
  <c r="L8" i="1"/>
  <c r="L5" i="1" s="1"/>
  <c r="L31" i="1" s="1"/>
  <c r="K8" i="1"/>
  <c r="K5" i="1" s="1"/>
  <c r="K31" i="1" s="1"/>
  <c r="J8" i="1"/>
  <c r="J5" i="1" s="1"/>
  <c r="J31" i="1" s="1"/>
  <c r="I8" i="1"/>
  <c r="H8" i="1"/>
  <c r="H5" i="1" s="1"/>
  <c r="H31" i="1" s="1"/>
  <c r="G8" i="1"/>
  <c r="G5" i="1" s="1"/>
  <c r="G31" i="1" s="1"/>
  <c r="F8" i="1"/>
  <c r="F5" i="1" s="1"/>
  <c r="F31" i="1" s="1"/>
  <c r="E8" i="1"/>
  <c r="P7" i="1"/>
  <c r="P6" i="1"/>
  <c r="T6" i="1" s="1"/>
  <c r="U6" i="1" s="1"/>
  <c r="M5" i="1"/>
  <c r="I5" i="1"/>
  <c r="I31" i="1" s="1"/>
  <c r="E5" i="1"/>
  <c r="P20" i="1" l="1"/>
  <c r="T20" i="1" s="1"/>
  <c r="U20" i="1" s="1"/>
  <c r="P5" i="1"/>
  <c r="M31" i="1"/>
  <c r="Q5" i="1"/>
  <c r="T5" i="1"/>
  <c r="U5" i="1" s="1"/>
  <c r="T16" i="1"/>
  <c r="U16" i="1" s="1"/>
  <c r="P8" i="1"/>
  <c r="T28" i="1"/>
  <c r="U28" i="1" s="1"/>
  <c r="T30" i="1"/>
  <c r="U30" i="1" s="1"/>
  <c r="E31" i="1"/>
  <c r="P31" i="1" s="1"/>
  <c r="Q20" i="1" s="1"/>
  <c r="T7" i="1"/>
  <c r="U7" i="1" s="1"/>
  <c r="Q10" i="1"/>
  <c r="Q12" i="1"/>
  <c r="Q14" i="1"/>
  <c r="Q21" i="1"/>
  <c r="Q23" i="1"/>
  <c r="Q25" i="1"/>
  <c r="Q27" i="1"/>
  <c r="Q29" i="1"/>
  <c r="T14" i="1"/>
  <c r="U14" i="1" s="1"/>
  <c r="T12" i="1"/>
  <c r="U12" i="1" s="1"/>
  <c r="Q9" i="1"/>
  <c r="Q11" i="1"/>
  <c r="Q13" i="1"/>
  <c r="Q15" i="1"/>
  <c r="Q22" i="1"/>
  <c r="Q24" i="1"/>
  <c r="Q26" i="1"/>
  <c r="Q28" i="1"/>
  <c r="Q30" i="1"/>
  <c r="T8" i="1" l="1"/>
  <c r="U8" i="1" s="1"/>
  <c r="Q8" i="1"/>
  <c r="Q19" i="1"/>
  <c r="Q6" i="1"/>
  <c r="Q7" i="1"/>
  <c r="Q17" i="1"/>
  <c r="T31" i="1"/>
  <c r="U31" i="1" s="1"/>
  <c r="Q31" i="1"/>
  <c r="Q18" i="1"/>
  <c r="Q16" i="1"/>
</calcChain>
</file>

<file path=xl/sharedStrings.xml><?xml version="1.0" encoding="utf-8"?>
<sst xmlns="http://schemas.openxmlformats.org/spreadsheetml/2006/main" count="86" uniqueCount="82">
  <si>
    <t>　　(単位　千円、％)</t>
  </si>
  <si>
    <t>款別</t>
  </si>
  <si>
    <t>11～14</t>
  </si>
  <si>
    <t>合　　　計</t>
  </si>
  <si>
    <t>前年度予算額</t>
  </si>
  <si>
    <t>比　　　較</t>
  </si>
  <si>
    <t>性</t>
  </si>
  <si>
    <t>議会費</t>
  </si>
  <si>
    <t>総務費</t>
  </si>
  <si>
    <t>民生費</t>
  </si>
  <si>
    <t>衛生費</t>
  </si>
  <si>
    <t>労働費</t>
  </si>
  <si>
    <t>農林水</t>
  </si>
  <si>
    <t>商工費</t>
  </si>
  <si>
    <t>土木費</t>
  </si>
  <si>
    <t>消防費</t>
  </si>
  <si>
    <t>教育費</t>
  </si>
  <si>
    <t>災害復</t>
  </si>
  <si>
    <t>(A)－(B)</t>
  </si>
  <si>
    <t>(C)/(B)</t>
  </si>
  <si>
    <t>質</t>
  </si>
  <si>
    <t xml:space="preserve">  性質別</t>
  </si>
  <si>
    <t>産業費</t>
  </si>
  <si>
    <t>旧費等</t>
  </si>
  <si>
    <t>(A)</t>
  </si>
  <si>
    <t>構成比</t>
  </si>
  <si>
    <t>(B)</t>
  </si>
  <si>
    <t>(C)</t>
  </si>
  <si>
    <t>×100</t>
  </si>
  <si>
    <t>別</t>
  </si>
  <si>
    <t>人       件       費</t>
    <phoneticPr fontId="8"/>
  </si>
  <si>
    <t xml:space="preserve"> 1人</t>
  </si>
  <si>
    <t>特別職報酬等</t>
    <rPh sb="5" eb="6">
      <t>トウ</t>
    </rPh>
    <phoneticPr fontId="8"/>
  </si>
  <si>
    <t>　特</t>
  </si>
  <si>
    <t>会計年度任用
職員報酬等</t>
    <rPh sb="0" eb="1">
      <t>カイ</t>
    </rPh>
    <rPh sb="1" eb="2">
      <t>ケイ</t>
    </rPh>
    <rPh sb="2" eb="3">
      <t>トシ</t>
    </rPh>
    <rPh sb="3" eb="4">
      <t>ド</t>
    </rPh>
    <rPh sb="4" eb="5">
      <t>ニン</t>
    </rPh>
    <rPh sb="5" eb="6">
      <t>ヨウ</t>
    </rPh>
    <rPh sb="7" eb="8">
      <t>ショク</t>
    </rPh>
    <rPh sb="8" eb="9">
      <t>イン</t>
    </rPh>
    <rPh sb="9" eb="10">
      <t>ホウ</t>
    </rPh>
    <rPh sb="10" eb="11">
      <t>シュウ</t>
    </rPh>
    <rPh sb="11" eb="12">
      <t>トウ</t>
    </rPh>
    <phoneticPr fontId="8"/>
  </si>
  <si>
    <t>　会</t>
    <rPh sb="1" eb="2">
      <t>カイ</t>
    </rPh>
    <phoneticPr fontId="8"/>
  </si>
  <si>
    <t>職員給</t>
    <phoneticPr fontId="8"/>
  </si>
  <si>
    <t>　職</t>
  </si>
  <si>
    <r>
      <t>基</t>
    </r>
    <r>
      <rPr>
        <sz val="9"/>
        <rFont val="ＭＳ 明朝"/>
        <family val="1"/>
        <charset val="128"/>
      </rPr>
      <t>本</t>
    </r>
    <r>
      <rPr>
        <sz val="9"/>
        <rFont val="ＭＳ 明朝"/>
        <family val="1"/>
        <charset val="128"/>
      </rPr>
      <t>給</t>
    </r>
    <phoneticPr fontId="8"/>
  </si>
  <si>
    <t>　基</t>
  </si>
  <si>
    <t>その他の手当</t>
    <phoneticPr fontId="4"/>
  </si>
  <si>
    <t>　他</t>
  </si>
  <si>
    <t>地方公務員
共済組合負担金</t>
    <phoneticPr fontId="8"/>
  </si>
  <si>
    <t>　地</t>
  </si>
  <si>
    <t>その他</t>
    <phoneticPr fontId="8"/>
  </si>
  <si>
    <t>物　　   件   　　費</t>
  </si>
  <si>
    <t xml:space="preserve"> 2物</t>
  </si>
  <si>
    <r>
      <t>維</t>
    </r>
    <r>
      <rPr>
        <sz val="12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持</t>
    </r>
    <r>
      <rPr>
        <sz val="1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補</t>
    </r>
    <r>
      <rPr>
        <sz val="1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修</t>
    </r>
    <r>
      <rPr>
        <sz val="1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費</t>
    </r>
    <phoneticPr fontId="8"/>
  </si>
  <si>
    <t xml:space="preserve"> 3維</t>
  </si>
  <si>
    <t>扶　　   助   　　費</t>
  </si>
  <si>
    <t xml:space="preserve"> 4扶</t>
  </si>
  <si>
    <t>補    助    費    等</t>
  </si>
  <si>
    <t xml:space="preserve"> 5補</t>
  </si>
  <si>
    <t>負担金・寄附金</t>
    <phoneticPr fontId="8"/>
  </si>
  <si>
    <t>　負</t>
  </si>
  <si>
    <t>補助・交付金</t>
    <phoneticPr fontId="8"/>
  </si>
  <si>
    <t>　補</t>
  </si>
  <si>
    <t>普 通 建 設 事 業 費</t>
    <phoneticPr fontId="8"/>
  </si>
  <si>
    <t xml:space="preserve"> 6普</t>
  </si>
  <si>
    <r>
      <t>補</t>
    </r>
    <r>
      <rPr>
        <sz val="9"/>
        <rFont val="ＭＳ 明朝"/>
        <family val="1"/>
        <charset val="128"/>
      </rPr>
      <t>助</t>
    </r>
    <r>
      <rPr>
        <sz val="9"/>
        <rFont val="ＭＳ 明朝"/>
        <family val="1"/>
        <charset val="128"/>
      </rPr>
      <t>事</t>
    </r>
    <r>
      <rPr>
        <sz val="9"/>
        <rFont val="ＭＳ 明朝"/>
        <family val="1"/>
        <charset val="128"/>
      </rPr>
      <t>業</t>
    </r>
    <r>
      <rPr>
        <sz val="9"/>
        <rFont val="ＭＳ 明朝"/>
        <family val="1"/>
        <charset val="128"/>
      </rPr>
      <t>費</t>
    </r>
    <phoneticPr fontId="8"/>
  </si>
  <si>
    <t xml:space="preserve">  補</t>
  </si>
  <si>
    <r>
      <t>単</t>
    </r>
    <r>
      <rPr>
        <sz val="9"/>
        <rFont val="ＭＳ 明朝"/>
        <family val="1"/>
        <charset val="128"/>
      </rPr>
      <t>独</t>
    </r>
    <r>
      <rPr>
        <sz val="9"/>
        <rFont val="ＭＳ 明朝"/>
        <family val="1"/>
        <charset val="128"/>
      </rPr>
      <t>事</t>
    </r>
    <r>
      <rPr>
        <sz val="9"/>
        <rFont val="ＭＳ 明朝"/>
        <family val="1"/>
        <charset val="128"/>
      </rPr>
      <t>業</t>
    </r>
    <r>
      <rPr>
        <sz val="9"/>
        <rFont val="ＭＳ 明朝"/>
        <family val="1"/>
        <charset val="128"/>
      </rPr>
      <t>費</t>
    </r>
    <phoneticPr fontId="8"/>
  </si>
  <si>
    <t xml:space="preserve">  単</t>
    <phoneticPr fontId="8"/>
  </si>
  <si>
    <t>県営事業負担金</t>
    <rPh sb="0" eb="2">
      <t>ケンエイ</t>
    </rPh>
    <rPh sb="2" eb="4">
      <t>ジギョウ</t>
    </rPh>
    <rPh sb="4" eb="7">
      <t>フタンキン</t>
    </rPh>
    <phoneticPr fontId="8"/>
  </si>
  <si>
    <t xml:space="preserve">  県</t>
    <rPh sb="2" eb="3">
      <t>ケン</t>
    </rPh>
    <phoneticPr fontId="8"/>
  </si>
  <si>
    <t>災 害 復 旧 事 業 費</t>
    <rPh sb="0" eb="1">
      <t>サイ</t>
    </rPh>
    <rPh sb="2" eb="3">
      <t>ガイ</t>
    </rPh>
    <rPh sb="4" eb="5">
      <t>フク</t>
    </rPh>
    <rPh sb="6" eb="7">
      <t>キュウ</t>
    </rPh>
    <rPh sb="8" eb="9">
      <t>コト</t>
    </rPh>
    <rPh sb="10" eb="11">
      <t>ギョウ</t>
    </rPh>
    <rPh sb="12" eb="13">
      <t>ヒ</t>
    </rPh>
    <phoneticPr fontId="8"/>
  </si>
  <si>
    <t xml:space="preserve"> 7災</t>
    <rPh sb="2" eb="3">
      <t>サイ</t>
    </rPh>
    <phoneticPr fontId="8"/>
  </si>
  <si>
    <t>公       債       費</t>
  </si>
  <si>
    <t xml:space="preserve"> 8公</t>
    <phoneticPr fontId="8"/>
  </si>
  <si>
    <t>積  　 　立　   　金</t>
  </si>
  <si>
    <t xml:space="preserve"> 9積</t>
    <phoneticPr fontId="8"/>
  </si>
  <si>
    <t>投 資 及 び 出 資 金</t>
  </si>
  <si>
    <t>10投</t>
    <phoneticPr fontId="8"/>
  </si>
  <si>
    <t>貸   　　付　   　金</t>
  </si>
  <si>
    <t>11貸</t>
    <phoneticPr fontId="8"/>
  </si>
  <si>
    <t>繰   　　出　   　金</t>
  </si>
  <si>
    <t>12繰</t>
    <phoneticPr fontId="8"/>
  </si>
  <si>
    <t>予   　　備　　   費</t>
  </si>
  <si>
    <t>13予</t>
    <phoneticPr fontId="8"/>
  </si>
  <si>
    <t>合　      　計</t>
  </si>
  <si>
    <t>合計</t>
  </si>
  <si>
    <t>令和５年度一般会計　歳出予算性質別一覧表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</si>
</sst>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;[Red]&quot;△&quot;#,##0"/>
    <numFmt numFmtId="178" formatCode="#,##0.0;[Red]&quot;△&quot;#,##0.0"/>
    <numFmt numFmtId="179" formatCode="[Blue]#,##0.0;[Blue]&quot;△&quot;#,##0.0"/>
    <numFmt numFmtId="180" formatCode="[Black]#,##0;[Black]&quot;△&quot;#,##0"/>
    <numFmt numFmtId="181" formatCode="[Black]#,##0.0;[Black]&quot;△&quot;#,##0.0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2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明朝"/>
      <family val="1"/>
      <charset val="128"/>
    </font>
    <font>
      <sz val="9"/>
      <color rgb="FF7030A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38" fontId="2" fillId="2" borderId="0" xfId="1" quotePrefix="1" applyFont="1" applyFill="1" applyAlignment="1">
      <alignment horizontal="left" vertical="center"/>
    </xf>
    <xf numFmtId="38" fontId="5" fillId="2" borderId="0" xfId="1" applyFont="1" applyFill="1" applyAlignment="1">
      <alignment vertical="center"/>
    </xf>
    <xf numFmtId="38" fontId="6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176" fontId="5" fillId="2" borderId="0" xfId="1" applyNumberFormat="1" applyFont="1" applyFill="1" applyAlignment="1">
      <alignment vertical="center"/>
    </xf>
    <xf numFmtId="177" fontId="5" fillId="2" borderId="0" xfId="1" applyNumberFormat="1" applyFont="1" applyFill="1" applyAlignment="1">
      <alignment vertical="center"/>
    </xf>
    <xf numFmtId="38" fontId="5" fillId="3" borderId="1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vertical="center"/>
    </xf>
    <xf numFmtId="38" fontId="5" fillId="3" borderId="3" xfId="1" applyFont="1" applyFill="1" applyBorder="1" applyAlignment="1">
      <alignment horizontal="center"/>
    </xf>
    <xf numFmtId="38" fontId="6" fillId="3" borderId="4" xfId="1" applyFont="1" applyFill="1" applyBorder="1" applyAlignment="1">
      <alignment horizontal="left" vertical="center"/>
    </xf>
    <xf numFmtId="38" fontId="5" fillId="3" borderId="3" xfId="1" applyFont="1" applyFill="1" applyBorder="1" applyAlignment="1">
      <alignment horizontal="left" vertical="center"/>
    </xf>
    <xf numFmtId="38" fontId="5" fillId="3" borderId="4" xfId="1" applyFont="1" applyFill="1" applyBorder="1" applyAlignment="1">
      <alignment horizontal="left" vertical="center"/>
    </xf>
    <xf numFmtId="38" fontId="5" fillId="3" borderId="3" xfId="1" applyFont="1" applyFill="1" applyBorder="1" applyAlignment="1">
      <alignment vertical="center"/>
    </xf>
    <xf numFmtId="177" fontId="5" fillId="3" borderId="1" xfId="1" applyNumberFormat="1" applyFont="1" applyFill="1" applyBorder="1" applyAlignment="1">
      <alignment horizontal="centerContinuous" vertical="center"/>
    </xf>
    <xf numFmtId="178" fontId="5" fillId="3" borderId="5" xfId="1" applyNumberFormat="1" applyFont="1" applyFill="1" applyBorder="1" applyAlignment="1">
      <alignment horizontal="centerContinuous" vertical="center"/>
    </xf>
    <xf numFmtId="38" fontId="5" fillId="2" borderId="4" xfId="1" applyFont="1" applyFill="1" applyBorder="1" applyAlignment="1">
      <alignment horizontal="center" vertical="center"/>
    </xf>
    <xf numFmtId="38" fontId="5" fillId="3" borderId="6" xfId="1" applyFont="1" applyFill="1" applyBorder="1" applyAlignment="1">
      <alignment horizontal="center" vertical="center"/>
    </xf>
    <xf numFmtId="38" fontId="5" fillId="3" borderId="0" xfId="1" applyFont="1" applyFill="1" applyBorder="1" applyAlignment="1">
      <alignment horizontal="center" vertical="center"/>
    </xf>
    <xf numFmtId="38" fontId="5" fillId="3" borderId="7" xfId="1" applyFont="1" applyFill="1" applyBorder="1" applyAlignment="1">
      <alignment horizontal="center" vertical="center"/>
    </xf>
    <xf numFmtId="38" fontId="6" fillId="3" borderId="8" xfId="1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horizontal="center" vertical="center"/>
    </xf>
    <xf numFmtId="177" fontId="5" fillId="3" borderId="6" xfId="1" applyNumberFormat="1" applyFont="1" applyFill="1" applyBorder="1" applyAlignment="1">
      <alignment horizontal="center" vertical="center"/>
    </xf>
    <xf numFmtId="178" fontId="5" fillId="3" borderId="6" xfId="1" applyNumberFormat="1" applyFont="1" applyFill="1" applyBorder="1" applyAlignment="1">
      <alignment horizontal="left" vertical="center"/>
    </xf>
    <xf numFmtId="38" fontId="5" fillId="2" borderId="8" xfId="1" applyFont="1" applyFill="1" applyBorder="1" applyAlignment="1">
      <alignment horizontal="center" vertical="center"/>
    </xf>
    <xf numFmtId="38" fontId="5" fillId="3" borderId="9" xfId="1" applyFont="1" applyFill="1" applyBorder="1" applyAlignment="1">
      <alignment vertical="top"/>
    </xf>
    <xf numFmtId="38" fontId="5" fillId="3" borderId="10" xfId="1" applyFont="1" applyFill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38" fontId="6" fillId="3" borderId="12" xfId="1" applyFont="1" applyFill="1" applyBorder="1" applyAlignment="1">
      <alignment vertical="center"/>
    </xf>
    <xf numFmtId="38" fontId="5" fillId="3" borderId="11" xfId="1" applyFont="1" applyFill="1" applyBorder="1" applyAlignment="1">
      <alignment horizontal="center" vertical="center"/>
    </xf>
    <xf numFmtId="38" fontId="5" fillId="3" borderId="12" xfId="1" applyFont="1" applyFill="1" applyBorder="1" applyAlignment="1">
      <alignment vertical="center"/>
    </xf>
    <xf numFmtId="38" fontId="5" fillId="3" borderId="9" xfId="1" applyFont="1" applyFill="1" applyBorder="1" applyAlignment="1">
      <alignment horizontal="right" vertical="center"/>
    </xf>
    <xf numFmtId="176" fontId="5" fillId="3" borderId="13" xfId="1" applyNumberFormat="1" applyFont="1" applyFill="1" applyBorder="1" applyAlignment="1">
      <alignment horizontal="center" vertical="center"/>
    </xf>
    <xf numFmtId="38" fontId="5" fillId="3" borderId="13" xfId="1" applyFont="1" applyFill="1" applyBorder="1" applyAlignment="1">
      <alignment horizontal="center" vertical="center"/>
    </xf>
    <xf numFmtId="177" fontId="5" fillId="3" borderId="9" xfId="1" applyNumberFormat="1" applyFont="1" applyFill="1" applyBorder="1" applyAlignment="1">
      <alignment horizontal="right" vertical="center"/>
    </xf>
    <xf numFmtId="178" fontId="5" fillId="3" borderId="12" xfId="1" applyNumberFormat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3" borderId="0" xfId="1" applyFont="1" applyFill="1" applyBorder="1" applyAlignment="1">
      <alignment vertical="center"/>
    </xf>
    <xf numFmtId="38" fontId="5" fillId="3" borderId="0" xfId="1" applyFont="1" applyFill="1" applyBorder="1" applyAlignment="1">
      <alignment horizontal="distributed" vertical="center"/>
    </xf>
    <xf numFmtId="38" fontId="5" fillId="3" borderId="7" xfId="1" applyFont="1" applyFill="1" applyBorder="1" applyAlignment="1">
      <alignment horizontal="distributed" vertical="center"/>
    </xf>
    <xf numFmtId="177" fontId="5" fillId="3" borderId="8" xfId="1" applyNumberFormat="1" applyFont="1" applyFill="1" applyBorder="1" applyAlignment="1">
      <alignment vertical="center"/>
    </xf>
    <xf numFmtId="38" fontId="5" fillId="2" borderId="7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vertical="center"/>
    </xf>
    <xf numFmtId="177" fontId="5" fillId="3" borderId="13" xfId="1" applyNumberFormat="1" applyFont="1" applyFill="1" applyBorder="1" applyAlignment="1">
      <alignment vertical="center"/>
    </xf>
    <xf numFmtId="38" fontId="5" fillId="2" borderId="5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right" vertical="center"/>
    </xf>
    <xf numFmtId="177" fontId="5" fillId="3" borderId="13" xfId="1" applyNumberFormat="1" applyFont="1" applyFill="1" applyBorder="1" applyAlignment="1">
      <alignment horizontal="right" vertical="center"/>
    </xf>
    <xf numFmtId="38" fontId="1" fillId="3" borderId="6" xfId="1" applyFill="1" applyBorder="1" applyAlignment="1">
      <alignment vertical="center"/>
    </xf>
    <xf numFmtId="38" fontId="1" fillId="3" borderId="12" xfId="1" applyFill="1" applyBorder="1" applyAlignment="1">
      <alignment vertical="center"/>
    </xf>
    <xf numFmtId="38" fontId="6" fillId="3" borderId="8" xfId="1" applyFont="1" applyFill="1" applyBorder="1" applyAlignment="1">
      <alignment vertical="center"/>
    </xf>
    <xf numFmtId="38" fontId="5" fillId="3" borderId="14" xfId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6" fillId="3" borderId="5" xfId="1" applyFont="1" applyFill="1" applyBorder="1" applyAlignment="1">
      <alignment vertical="center"/>
    </xf>
    <xf numFmtId="38" fontId="5" fillId="3" borderId="7" xfId="1" applyFont="1" applyFill="1" applyBorder="1" applyAlignment="1">
      <alignment vertical="center"/>
    </xf>
    <xf numFmtId="38" fontId="5" fillId="3" borderId="12" xfId="1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horizontal="centerContinuous" vertical="center"/>
    </xf>
    <xf numFmtId="38" fontId="5" fillId="3" borderId="15" xfId="1" applyFont="1" applyFill="1" applyBorder="1" applyAlignment="1">
      <alignment horizontal="centerContinuous" vertical="center"/>
    </xf>
    <xf numFmtId="38" fontId="5" fillId="3" borderId="5" xfId="1" applyFont="1" applyFill="1" applyBorder="1" applyAlignment="1">
      <alignment horizontal="centerContinuous" vertical="center"/>
    </xf>
    <xf numFmtId="38" fontId="5" fillId="2" borderId="0" xfId="1" applyFont="1" applyFill="1" applyAlignment="1">
      <alignment horizontal="center" vertical="center"/>
    </xf>
    <xf numFmtId="179" fontId="9" fillId="3" borderId="0" xfId="1" applyNumberFormat="1" applyFont="1" applyFill="1" applyBorder="1" applyAlignment="1">
      <alignment vertical="center"/>
    </xf>
    <xf numFmtId="180" fontId="6" fillId="3" borderId="8" xfId="1" applyNumberFormat="1" applyFont="1" applyFill="1" applyBorder="1" applyAlignment="1">
      <alignment vertical="center"/>
    </xf>
    <xf numFmtId="180" fontId="6" fillId="3" borderId="5" xfId="1" applyNumberFormat="1" applyFont="1" applyFill="1" applyBorder="1" applyAlignment="1">
      <alignment vertical="center"/>
    </xf>
    <xf numFmtId="180" fontId="6" fillId="3" borderId="13" xfId="1" applyNumberFormat="1" applyFont="1" applyFill="1" applyBorder="1" applyAlignment="1">
      <alignment vertical="center"/>
    </xf>
    <xf numFmtId="180" fontId="5" fillId="3" borderId="8" xfId="1" applyNumberFormat="1" applyFont="1" applyFill="1" applyBorder="1" applyAlignment="1">
      <alignment vertical="center"/>
    </xf>
    <xf numFmtId="180" fontId="5" fillId="3" borderId="13" xfId="1" applyNumberFormat="1" applyFont="1" applyFill="1" applyBorder="1" applyAlignment="1">
      <alignment vertical="center"/>
    </xf>
    <xf numFmtId="181" fontId="9" fillId="0" borderId="13" xfId="1" applyNumberFormat="1" applyFont="1" applyFill="1" applyBorder="1" applyAlignment="1">
      <alignment vertical="center"/>
    </xf>
    <xf numFmtId="181" fontId="9" fillId="0" borderId="12" xfId="1" applyNumberFormat="1" applyFont="1" applyFill="1" applyBorder="1" applyAlignment="1">
      <alignment vertical="center"/>
    </xf>
    <xf numFmtId="181" fontId="9" fillId="3" borderId="13" xfId="1" applyNumberFormat="1" applyFont="1" applyFill="1" applyBorder="1" applyAlignment="1">
      <alignment vertical="center"/>
    </xf>
    <xf numFmtId="181" fontId="9" fillId="3" borderId="13" xfId="1" applyNumberFormat="1" applyFont="1" applyFill="1" applyBorder="1" applyAlignment="1">
      <alignment horizontal="right" vertical="center"/>
    </xf>
    <xf numFmtId="181" fontId="9" fillId="3" borderId="12" xfId="1" applyNumberFormat="1" applyFont="1" applyFill="1" applyBorder="1" applyAlignment="1">
      <alignment vertical="center"/>
    </xf>
    <xf numFmtId="180" fontId="5" fillId="3" borderId="7" xfId="1" applyNumberFormat="1" applyFont="1" applyFill="1" applyBorder="1" applyAlignment="1">
      <alignment vertical="center"/>
    </xf>
    <xf numFmtId="180" fontId="5" fillId="3" borderId="5" xfId="1" applyNumberFormat="1" applyFont="1" applyFill="1" applyBorder="1" applyAlignment="1">
      <alignment vertical="center"/>
    </xf>
    <xf numFmtId="180" fontId="5" fillId="3" borderId="5" xfId="1" applyNumberFormat="1" applyFont="1" applyFill="1" applyBorder="1" applyAlignment="1">
      <alignment vertical="center" shrinkToFit="1"/>
    </xf>
    <xf numFmtId="181" fontId="5" fillId="3" borderId="7" xfId="1" applyNumberFormat="1" applyFont="1" applyFill="1" applyBorder="1" applyAlignment="1">
      <alignment vertical="center"/>
    </xf>
    <xf numFmtId="181" fontId="5" fillId="3" borderId="5" xfId="1" applyNumberFormat="1" applyFont="1" applyFill="1" applyBorder="1" applyAlignment="1">
      <alignment vertical="center"/>
    </xf>
    <xf numFmtId="181" fontId="5" fillId="3" borderId="11" xfId="1" applyNumberFormat="1" applyFont="1" applyFill="1" applyBorder="1" applyAlignment="1">
      <alignment vertical="center"/>
    </xf>
    <xf numFmtId="38" fontId="5" fillId="3" borderId="14" xfId="1" applyFont="1" applyFill="1" applyBorder="1" applyAlignment="1">
      <alignment horizontal="distributed" vertical="center" indent="1"/>
    </xf>
    <xf numFmtId="0" fontId="0" fillId="3" borderId="5" xfId="0" applyFill="1" applyBorder="1" applyAlignment="1">
      <alignment horizontal="distributed" vertical="center" indent="1"/>
    </xf>
    <xf numFmtId="38" fontId="5" fillId="3" borderId="1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8" fontId="5" fillId="3" borderId="14" xfId="1" applyNumberFormat="1" applyFont="1" applyFill="1" applyBorder="1" applyAlignment="1">
      <alignment horizontal="distributed" vertical="center" indent="1"/>
    </xf>
    <xf numFmtId="0" fontId="0" fillId="3" borderId="15" xfId="0" applyFill="1" applyBorder="1" applyAlignment="1">
      <alignment horizontal="distributed" vertical="center" indent="1"/>
    </xf>
    <xf numFmtId="38" fontId="5" fillId="3" borderId="14" xfId="1" applyNumberFormat="1" applyFont="1" applyFill="1" applyBorder="1" applyAlignment="1">
      <alignment horizontal="distributed" vertical="center" wrapText="1" indent="1"/>
    </xf>
    <xf numFmtId="38" fontId="5" fillId="3" borderId="15" xfId="1" applyNumberFormat="1" applyFont="1" applyFill="1" applyBorder="1" applyAlignment="1">
      <alignment horizontal="distributed" vertical="center" indent="1"/>
    </xf>
    <xf numFmtId="38" fontId="5" fillId="3" borderId="5" xfId="1" applyNumberFormat="1" applyFont="1" applyFill="1" applyBorder="1" applyAlignment="1">
      <alignment horizontal="distributed" vertical="center" indent="1"/>
    </xf>
    <xf numFmtId="38" fontId="5" fillId="3" borderId="6" xfId="1" applyFont="1" applyFill="1" applyBorder="1" applyAlignment="1">
      <alignment horizontal="distributed" vertical="center" indent="1"/>
    </xf>
    <xf numFmtId="0" fontId="0" fillId="3" borderId="0" xfId="0" applyFill="1" applyAlignment="1">
      <alignment horizontal="distributed" vertical="center" indent="1"/>
    </xf>
    <xf numFmtId="0" fontId="0" fillId="3" borderId="7" xfId="0" applyFill="1" applyBorder="1" applyAlignment="1">
      <alignment horizontal="distributed" vertical="center" indent="1"/>
    </xf>
    <xf numFmtId="38" fontId="5" fillId="3" borderId="15" xfId="1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38" fontId="5" fillId="3" borderId="14" xfId="1" applyFont="1" applyFill="1" applyBorder="1" applyAlignment="1">
      <alignment horizontal="center" vertical="center"/>
    </xf>
    <xf numFmtId="38" fontId="5" fillId="3" borderId="5" xfId="1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horizontal="distributed" vertical="center" wrapText="1" indent="1"/>
    </xf>
    <xf numFmtId="0" fontId="0" fillId="3" borderId="15" xfId="0" applyFill="1" applyBorder="1" applyAlignment="1">
      <alignment horizontal="distributed" vertical="center" wrapText="1" indent="1"/>
    </xf>
    <xf numFmtId="0" fontId="0" fillId="3" borderId="5" xfId="0" applyFill="1" applyBorder="1" applyAlignment="1">
      <alignment horizontal="distributed" vertical="center" wrapText="1" indent="1"/>
    </xf>
    <xf numFmtId="38" fontId="5" fillId="3" borderId="6" xfId="1" applyFont="1" applyFill="1" applyBorder="1" applyAlignment="1">
      <alignment horizontal="distributed" vertical="center" wrapText="1" indent="1"/>
    </xf>
    <xf numFmtId="0" fontId="0" fillId="3" borderId="0" xfId="0" applyFill="1" applyAlignment="1">
      <alignment horizontal="distributed" vertical="center" wrapText="1" indent="1"/>
    </xf>
    <xf numFmtId="0" fontId="0" fillId="3" borderId="7" xfId="0" applyFill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B76827A-3F23-45F1-A4F7-A2BC0465F2CD}"/>
            </a:ext>
          </a:extLst>
        </xdr:cNvPr>
        <xdr:cNvSpPr>
          <a:spLocks noChangeShapeType="1"/>
        </xdr:cNvSpPr>
      </xdr:nvSpPr>
      <xdr:spPr bwMode="auto">
        <a:xfrm>
          <a:off x="9525" y="276225"/>
          <a:ext cx="16383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C76045-AB86-428D-AD74-0F17AC20CBFB}"/>
            </a:ext>
          </a:extLst>
        </xdr:cNvPr>
        <xdr:cNvSpPr>
          <a:spLocks noChangeShapeType="1"/>
        </xdr:cNvSpPr>
      </xdr:nvSpPr>
      <xdr:spPr bwMode="auto">
        <a:xfrm>
          <a:off x="9525" y="276225"/>
          <a:ext cx="16383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35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" sqref="C1"/>
    </sheetView>
  </sheetViews>
  <sheetFormatPr defaultRowHeight="15" customHeight="1"/>
  <cols>
    <col min="1" max="1" width="3.375" style="59" customWidth="1"/>
    <col min="2" max="2" width="2.625" style="2" customWidth="1"/>
    <col min="3" max="3" width="5.25" style="2" customWidth="1"/>
    <col min="4" max="4" width="10.375" style="2" customWidth="1"/>
    <col min="5" max="5" width="9.125" style="3" customWidth="1"/>
    <col min="6" max="15" width="9.125" style="2" customWidth="1"/>
    <col min="16" max="16" width="9.5" style="2" bestFit="1" customWidth="1"/>
    <col min="17" max="17" width="5.875" style="5" customWidth="1"/>
    <col min="18" max="18" width="9.5" style="2" bestFit="1" customWidth="1"/>
    <col min="19" max="19" width="5.875" style="2" customWidth="1"/>
    <col min="20" max="20" width="9.875" style="2" customWidth="1"/>
    <col min="21" max="21" width="11.25" style="2" customWidth="1"/>
    <col min="22" max="22" width="4.125" style="2" customWidth="1"/>
    <col min="23" max="16384" width="9" style="2"/>
  </cols>
  <sheetData>
    <row r="1" spans="1:22" ht="21" customHeight="1">
      <c r="A1" s="1" t="s">
        <v>81</v>
      </c>
      <c r="I1" s="4"/>
      <c r="T1" s="6" t="s">
        <v>0</v>
      </c>
    </row>
    <row r="2" spans="1:22" ht="12" customHeight="1">
      <c r="A2" s="7"/>
      <c r="B2" s="8"/>
      <c r="C2" s="8"/>
      <c r="D2" s="9" t="s">
        <v>1</v>
      </c>
      <c r="E2" s="10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2">
        <v>8</v>
      </c>
      <c r="M2" s="11">
        <v>9</v>
      </c>
      <c r="N2" s="12">
        <v>10</v>
      </c>
      <c r="O2" s="13" t="s">
        <v>2</v>
      </c>
      <c r="P2" s="79" t="s">
        <v>3</v>
      </c>
      <c r="Q2" s="80"/>
      <c r="R2" s="79" t="s">
        <v>4</v>
      </c>
      <c r="S2" s="80"/>
      <c r="T2" s="14" t="s">
        <v>5</v>
      </c>
      <c r="U2" s="15"/>
      <c r="V2" s="16" t="s">
        <v>6</v>
      </c>
    </row>
    <row r="3" spans="1:22" ht="12" customHeight="1">
      <c r="A3" s="17"/>
      <c r="B3" s="18"/>
      <c r="C3" s="18"/>
      <c r="D3" s="19"/>
      <c r="E3" s="20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21" t="s">
        <v>14</v>
      </c>
      <c r="M3" s="19" t="s">
        <v>15</v>
      </c>
      <c r="N3" s="21" t="s">
        <v>16</v>
      </c>
      <c r="O3" s="19" t="s">
        <v>17</v>
      </c>
      <c r="P3" s="81"/>
      <c r="Q3" s="82"/>
      <c r="R3" s="81"/>
      <c r="S3" s="82"/>
      <c r="T3" s="22" t="s">
        <v>18</v>
      </c>
      <c r="U3" s="23" t="s">
        <v>19</v>
      </c>
      <c r="V3" s="24" t="s">
        <v>20</v>
      </c>
    </row>
    <row r="4" spans="1:22" ht="12" customHeight="1">
      <c r="A4" s="25" t="s">
        <v>21</v>
      </c>
      <c r="B4" s="26"/>
      <c r="C4" s="26"/>
      <c r="D4" s="27"/>
      <c r="E4" s="28"/>
      <c r="F4" s="27"/>
      <c r="G4" s="27"/>
      <c r="H4" s="27"/>
      <c r="I4" s="27"/>
      <c r="J4" s="29" t="s">
        <v>22</v>
      </c>
      <c r="K4" s="27"/>
      <c r="L4" s="30"/>
      <c r="M4" s="27"/>
      <c r="N4" s="30"/>
      <c r="O4" s="29" t="s">
        <v>23</v>
      </c>
      <c r="P4" s="31" t="s">
        <v>24</v>
      </c>
      <c r="Q4" s="32" t="s">
        <v>25</v>
      </c>
      <c r="R4" s="31" t="s">
        <v>26</v>
      </c>
      <c r="S4" s="33" t="s">
        <v>25</v>
      </c>
      <c r="T4" s="34" t="s">
        <v>27</v>
      </c>
      <c r="U4" s="35" t="s">
        <v>28</v>
      </c>
      <c r="V4" s="36" t="s">
        <v>29</v>
      </c>
    </row>
    <row r="5" spans="1:22" ht="28.5" customHeight="1">
      <c r="A5" s="17">
        <v>1</v>
      </c>
      <c r="B5" s="37" t="s">
        <v>30</v>
      </c>
      <c r="C5" s="38"/>
      <c r="D5" s="39"/>
      <c r="E5" s="61">
        <f>E6+E7+E8+E11+E12</f>
        <v>281342</v>
      </c>
      <c r="F5" s="61">
        <f>F6+F7+F8+F11+F12</f>
        <v>2561815</v>
      </c>
      <c r="G5" s="61">
        <f t="shared" ref="G5:O5" si="0">G6+G7+G8+G11+G12</f>
        <v>1796351</v>
      </c>
      <c r="H5" s="61">
        <f t="shared" si="0"/>
        <v>732194</v>
      </c>
      <c r="I5" s="61">
        <f t="shared" si="0"/>
        <v>3730</v>
      </c>
      <c r="J5" s="61">
        <f t="shared" si="0"/>
        <v>224519</v>
      </c>
      <c r="K5" s="61">
        <f t="shared" si="0"/>
        <v>205142</v>
      </c>
      <c r="L5" s="61">
        <f t="shared" si="0"/>
        <v>676420</v>
      </c>
      <c r="M5" s="61">
        <f t="shared" si="0"/>
        <v>1257615</v>
      </c>
      <c r="N5" s="61">
        <f t="shared" si="0"/>
        <v>1320913</v>
      </c>
      <c r="O5" s="61">
        <f t="shared" si="0"/>
        <v>0</v>
      </c>
      <c r="P5" s="64">
        <f t="shared" ref="P5:P30" si="1">E5+F5+G5+H5+I5+J5+K5+L5+M5+N5+O5</f>
        <v>9060041</v>
      </c>
      <c r="Q5" s="66">
        <f t="shared" ref="Q5:Q12" si="2">P5/$P$31*100</f>
        <v>17.267087859729369</v>
      </c>
      <c r="R5" s="40">
        <v>9214472</v>
      </c>
      <c r="S5" s="68">
        <v>18.170916978899626</v>
      </c>
      <c r="T5" s="71">
        <f t="shared" ref="T5:T31" si="3">P5-R5</f>
        <v>-154431</v>
      </c>
      <c r="U5" s="74">
        <f>T5/R5*100</f>
        <v>-1.6759614658333108</v>
      </c>
      <c r="V5" s="41" t="s">
        <v>31</v>
      </c>
    </row>
    <row r="6" spans="1:22" ht="28.5" customHeight="1">
      <c r="A6" s="17"/>
      <c r="B6" s="83" t="s">
        <v>32</v>
      </c>
      <c r="C6" s="84"/>
      <c r="D6" s="78"/>
      <c r="E6" s="42">
        <v>171885</v>
      </c>
      <c r="F6" s="42">
        <v>47791</v>
      </c>
      <c r="G6" s="42">
        <v>9413</v>
      </c>
      <c r="H6" s="42">
        <v>8871</v>
      </c>
      <c r="I6" s="42">
        <v>0</v>
      </c>
      <c r="J6" s="42">
        <v>18314</v>
      </c>
      <c r="K6" s="42">
        <v>260</v>
      </c>
      <c r="L6" s="42">
        <v>1073</v>
      </c>
      <c r="M6" s="42">
        <v>84440</v>
      </c>
      <c r="N6" s="42">
        <v>57523</v>
      </c>
      <c r="O6" s="42">
        <v>0</v>
      </c>
      <c r="P6" s="65">
        <f t="shared" si="1"/>
        <v>399570</v>
      </c>
      <c r="Q6" s="66">
        <f t="shared" si="2"/>
        <v>0.76152086906803884</v>
      </c>
      <c r="R6" s="43">
        <v>376166</v>
      </c>
      <c r="S6" s="68">
        <v>0.74179846184184584</v>
      </c>
      <c r="T6" s="72">
        <f t="shared" si="3"/>
        <v>23404</v>
      </c>
      <c r="U6" s="75">
        <f t="shared" ref="U6:U30" si="4">T6/R6*100</f>
        <v>6.2217212613580175</v>
      </c>
      <c r="V6" s="44" t="s">
        <v>33</v>
      </c>
    </row>
    <row r="7" spans="1:22" ht="28.5" customHeight="1">
      <c r="A7" s="17"/>
      <c r="B7" s="85" t="s">
        <v>34</v>
      </c>
      <c r="C7" s="86"/>
      <c r="D7" s="87"/>
      <c r="E7" s="45">
        <v>0</v>
      </c>
      <c r="F7" s="42">
        <v>192675</v>
      </c>
      <c r="G7" s="42">
        <v>581690</v>
      </c>
      <c r="H7" s="42">
        <v>84452</v>
      </c>
      <c r="I7" s="42">
        <v>3730</v>
      </c>
      <c r="J7" s="42">
        <v>4583</v>
      </c>
      <c r="K7" s="42">
        <v>8170</v>
      </c>
      <c r="L7" s="42">
        <v>17678</v>
      </c>
      <c r="M7" s="42">
        <v>0</v>
      </c>
      <c r="N7" s="42">
        <v>426518</v>
      </c>
      <c r="O7" s="42">
        <v>0</v>
      </c>
      <c r="P7" s="65">
        <f t="shared" si="1"/>
        <v>1319496</v>
      </c>
      <c r="Q7" s="66">
        <f t="shared" si="2"/>
        <v>2.5147627215551744</v>
      </c>
      <c r="R7" s="46">
        <v>1473312</v>
      </c>
      <c r="S7" s="69">
        <v>2.9053677775586668</v>
      </c>
      <c r="T7" s="72">
        <f t="shared" si="3"/>
        <v>-153816</v>
      </c>
      <c r="U7" s="75">
        <f t="shared" si="4"/>
        <v>-10.440151169609695</v>
      </c>
      <c r="V7" s="44" t="s">
        <v>35</v>
      </c>
    </row>
    <row r="8" spans="1:22" ht="28.5" customHeight="1">
      <c r="A8" s="17"/>
      <c r="B8" s="88" t="s">
        <v>36</v>
      </c>
      <c r="C8" s="89"/>
      <c r="D8" s="90"/>
      <c r="E8" s="61">
        <f t="shared" ref="E8:O8" si="5">E9+E10</f>
        <v>58592</v>
      </c>
      <c r="F8" s="61">
        <f t="shared" si="5"/>
        <v>1438960</v>
      </c>
      <c r="G8" s="61">
        <f t="shared" si="5"/>
        <v>994868</v>
      </c>
      <c r="H8" s="61">
        <f t="shared" si="5"/>
        <v>527175</v>
      </c>
      <c r="I8" s="61">
        <f t="shared" si="5"/>
        <v>0</v>
      </c>
      <c r="J8" s="61">
        <f t="shared" si="5"/>
        <v>166107</v>
      </c>
      <c r="K8" s="61">
        <f t="shared" si="5"/>
        <v>162644</v>
      </c>
      <c r="L8" s="61">
        <f t="shared" si="5"/>
        <v>544106</v>
      </c>
      <c r="M8" s="61">
        <f t="shared" si="5"/>
        <v>971126</v>
      </c>
      <c r="N8" s="61">
        <f t="shared" si="5"/>
        <v>690631</v>
      </c>
      <c r="O8" s="61">
        <f t="shared" si="5"/>
        <v>0</v>
      </c>
      <c r="P8" s="64">
        <f t="shared" si="1"/>
        <v>5554209</v>
      </c>
      <c r="Q8" s="67">
        <f t="shared" si="2"/>
        <v>10.585494568324757</v>
      </c>
      <c r="R8" s="40">
        <v>5562482</v>
      </c>
      <c r="S8" s="69">
        <v>10.969201340958392</v>
      </c>
      <c r="T8" s="71">
        <f t="shared" si="3"/>
        <v>-8273</v>
      </c>
      <c r="U8" s="76">
        <f t="shared" si="4"/>
        <v>-0.14872857116661231</v>
      </c>
      <c r="V8" s="41" t="s">
        <v>37</v>
      </c>
    </row>
    <row r="9" spans="1:22" ht="28.5" customHeight="1">
      <c r="A9" s="17"/>
      <c r="B9" s="47"/>
      <c r="C9" s="77" t="s">
        <v>38</v>
      </c>
      <c r="D9" s="78"/>
      <c r="E9" s="42">
        <v>38046</v>
      </c>
      <c r="F9" s="42">
        <v>917804</v>
      </c>
      <c r="G9" s="42">
        <v>666366</v>
      </c>
      <c r="H9" s="42">
        <v>346361</v>
      </c>
      <c r="I9" s="42">
        <v>0</v>
      </c>
      <c r="J9" s="42">
        <v>106356</v>
      </c>
      <c r="K9" s="42">
        <v>104021</v>
      </c>
      <c r="L9" s="42">
        <v>355469</v>
      </c>
      <c r="M9" s="42">
        <v>590756</v>
      </c>
      <c r="N9" s="42">
        <v>440201</v>
      </c>
      <c r="O9" s="42">
        <v>0</v>
      </c>
      <c r="P9" s="65">
        <f t="shared" si="1"/>
        <v>3565380</v>
      </c>
      <c r="Q9" s="66">
        <f t="shared" si="2"/>
        <v>6.7950829045168666</v>
      </c>
      <c r="R9" s="43">
        <v>3557265</v>
      </c>
      <c r="S9" s="70">
        <v>7.0149181620982048</v>
      </c>
      <c r="T9" s="72">
        <f t="shared" si="3"/>
        <v>8115</v>
      </c>
      <c r="U9" s="75">
        <f t="shared" si="4"/>
        <v>0.22812469692305745</v>
      </c>
      <c r="V9" s="44" t="s">
        <v>39</v>
      </c>
    </row>
    <row r="10" spans="1:22" ht="28.5" customHeight="1">
      <c r="A10" s="17"/>
      <c r="B10" s="48"/>
      <c r="C10" s="94" t="s">
        <v>40</v>
      </c>
      <c r="D10" s="95"/>
      <c r="E10" s="42">
        <v>20546</v>
      </c>
      <c r="F10" s="42">
        <v>521156</v>
      </c>
      <c r="G10" s="42">
        <v>328502</v>
      </c>
      <c r="H10" s="42">
        <v>180814</v>
      </c>
      <c r="I10" s="42">
        <v>0</v>
      </c>
      <c r="J10" s="42">
        <v>59751</v>
      </c>
      <c r="K10" s="42">
        <v>58623</v>
      </c>
      <c r="L10" s="42">
        <v>188637</v>
      </c>
      <c r="M10" s="42">
        <v>380370</v>
      </c>
      <c r="N10" s="42">
        <v>250430</v>
      </c>
      <c r="O10" s="42">
        <v>0</v>
      </c>
      <c r="P10" s="65">
        <f t="shared" si="1"/>
        <v>1988829</v>
      </c>
      <c r="Q10" s="66">
        <f t="shared" si="2"/>
        <v>3.7904116638078902</v>
      </c>
      <c r="R10" s="43">
        <v>2005217</v>
      </c>
      <c r="S10" s="68">
        <v>3.9542831788601851</v>
      </c>
      <c r="T10" s="72">
        <f t="shared" si="3"/>
        <v>-16388</v>
      </c>
      <c r="U10" s="75">
        <f t="shared" si="4"/>
        <v>-0.81726815601503477</v>
      </c>
      <c r="V10" s="44" t="s">
        <v>41</v>
      </c>
    </row>
    <row r="11" spans="1:22" ht="28.5" customHeight="1">
      <c r="A11" s="17"/>
      <c r="B11" s="96" t="s">
        <v>42</v>
      </c>
      <c r="C11" s="97"/>
      <c r="D11" s="98"/>
      <c r="E11" s="42">
        <v>50741</v>
      </c>
      <c r="F11" s="42">
        <v>294024</v>
      </c>
      <c r="G11" s="42">
        <v>206876</v>
      </c>
      <c r="H11" s="42">
        <v>109271</v>
      </c>
      <c r="I11" s="42">
        <v>0</v>
      </c>
      <c r="J11" s="42">
        <v>34971</v>
      </c>
      <c r="K11" s="42">
        <v>33769</v>
      </c>
      <c r="L11" s="42">
        <v>112070</v>
      </c>
      <c r="M11" s="42">
        <v>196592</v>
      </c>
      <c r="N11" s="42">
        <v>141693</v>
      </c>
      <c r="O11" s="42">
        <v>0</v>
      </c>
      <c r="P11" s="65">
        <f t="shared" si="1"/>
        <v>1180007</v>
      </c>
      <c r="Q11" s="66">
        <f t="shared" si="2"/>
        <v>2.2489174766533258</v>
      </c>
      <c r="R11" s="43">
        <v>1189006</v>
      </c>
      <c r="S11" s="68">
        <v>2.4447170183395781</v>
      </c>
      <c r="T11" s="72">
        <f t="shared" si="3"/>
        <v>-8999</v>
      </c>
      <c r="U11" s="75">
        <f t="shared" si="4"/>
        <v>-0.75685068031616332</v>
      </c>
      <c r="V11" s="44" t="s">
        <v>43</v>
      </c>
    </row>
    <row r="12" spans="1:22" ht="28.5" customHeight="1">
      <c r="A12" s="17"/>
      <c r="B12" s="99" t="s">
        <v>44</v>
      </c>
      <c r="C12" s="100"/>
      <c r="D12" s="101"/>
      <c r="E12" s="49">
        <v>124</v>
      </c>
      <c r="F12" s="49">
        <v>588365</v>
      </c>
      <c r="G12" s="49">
        <v>3504</v>
      </c>
      <c r="H12" s="49">
        <v>2425</v>
      </c>
      <c r="I12" s="49">
        <v>0</v>
      </c>
      <c r="J12" s="49">
        <v>544</v>
      </c>
      <c r="K12" s="49">
        <v>299</v>
      </c>
      <c r="L12" s="49">
        <v>1493</v>
      </c>
      <c r="M12" s="49">
        <v>5457</v>
      </c>
      <c r="N12" s="49">
        <v>4548</v>
      </c>
      <c r="O12" s="49">
        <v>0</v>
      </c>
      <c r="P12" s="65">
        <f t="shared" si="1"/>
        <v>606759</v>
      </c>
      <c r="Q12" s="66">
        <f t="shared" si="2"/>
        <v>1.1563922241280733</v>
      </c>
      <c r="R12" s="43">
        <v>613506</v>
      </c>
      <c r="S12" s="68">
        <v>1.2098323802011437</v>
      </c>
      <c r="T12" s="72">
        <f t="shared" si="3"/>
        <v>-6747</v>
      </c>
      <c r="U12" s="75">
        <f t="shared" si="4"/>
        <v>-1.0997447457726575</v>
      </c>
      <c r="V12" s="44" t="s">
        <v>41</v>
      </c>
    </row>
    <row r="13" spans="1:22" ht="28.5" customHeight="1">
      <c r="A13" s="50">
        <v>2</v>
      </c>
      <c r="B13" s="51" t="s">
        <v>45</v>
      </c>
      <c r="C13" s="51"/>
      <c r="D13" s="52"/>
      <c r="E13" s="53">
        <v>19305</v>
      </c>
      <c r="F13" s="53">
        <v>2132314</v>
      </c>
      <c r="G13" s="53">
        <v>290821</v>
      </c>
      <c r="H13" s="53">
        <v>1956955</v>
      </c>
      <c r="I13" s="53">
        <v>6851</v>
      </c>
      <c r="J13" s="53">
        <v>180834</v>
      </c>
      <c r="K13" s="53">
        <v>131925</v>
      </c>
      <c r="L13" s="42">
        <v>485301</v>
      </c>
      <c r="M13" s="53">
        <v>242009</v>
      </c>
      <c r="N13" s="53">
        <v>2449177</v>
      </c>
      <c r="O13" s="53">
        <v>0</v>
      </c>
      <c r="P13" s="65">
        <f t="shared" si="1"/>
        <v>7895492</v>
      </c>
      <c r="Q13" s="66">
        <f>P13/$P$31*100+0.1</f>
        <v>15.147631027253668</v>
      </c>
      <c r="R13" s="43">
        <v>7633729</v>
      </c>
      <c r="S13" s="68">
        <v>15.053695523565372</v>
      </c>
      <c r="T13" s="72">
        <f t="shared" si="3"/>
        <v>261763</v>
      </c>
      <c r="U13" s="75">
        <f t="shared" si="4"/>
        <v>3.4290318663395047</v>
      </c>
      <c r="V13" s="44" t="s">
        <v>46</v>
      </c>
    </row>
    <row r="14" spans="1:22" ht="28.5" customHeight="1">
      <c r="A14" s="50">
        <v>3</v>
      </c>
      <c r="B14" s="51" t="s">
        <v>47</v>
      </c>
      <c r="C14" s="51"/>
      <c r="D14" s="52"/>
      <c r="E14" s="53">
        <v>0</v>
      </c>
      <c r="F14" s="53">
        <v>23509</v>
      </c>
      <c r="G14" s="53">
        <v>12865</v>
      </c>
      <c r="H14" s="53">
        <v>90994</v>
      </c>
      <c r="I14" s="53">
        <v>242</v>
      </c>
      <c r="J14" s="53">
        <v>34118</v>
      </c>
      <c r="K14" s="53">
        <v>20670</v>
      </c>
      <c r="L14" s="42">
        <v>570312</v>
      </c>
      <c r="M14" s="53">
        <v>14335</v>
      </c>
      <c r="N14" s="53">
        <v>141823</v>
      </c>
      <c r="O14" s="53">
        <v>0</v>
      </c>
      <c r="P14" s="65">
        <f t="shared" si="1"/>
        <v>908868</v>
      </c>
      <c r="Q14" s="66">
        <f t="shared" ref="Q14:Q31" si="6">P14/$P$31*100</f>
        <v>1.7321669525443111</v>
      </c>
      <c r="R14" s="43">
        <v>773428</v>
      </c>
      <c r="S14" s="68">
        <v>1.525198185762177</v>
      </c>
      <c r="T14" s="72">
        <f t="shared" si="3"/>
        <v>135440</v>
      </c>
      <c r="U14" s="75">
        <f t="shared" si="4"/>
        <v>17.511649436017315</v>
      </c>
      <c r="V14" s="44" t="s">
        <v>48</v>
      </c>
    </row>
    <row r="15" spans="1:22" ht="28.5" customHeight="1">
      <c r="A15" s="50">
        <v>4</v>
      </c>
      <c r="B15" s="51" t="s">
        <v>49</v>
      </c>
      <c r="C15" s="51"/>
      <c r="D15" s="52"/>
      <c r="E15" s="53">
        <v>0</v>
      </c>
      <c r="F15" s="53">
        <v>63940</v>
      </c>
      <c r="G15" s="53">
        <v>11673747</v>
      </c>
      <c r="H15" s="53">
        <v>644124</v>
      </c>
      <c r="I15" s="53">
        <v>0</v>
      </c>
      <c r="J15" s="53">
        <v>0</v>
      </c>
      <c r="K15" s="53">
        <v>0</v>
      </c>
      <c r="L15" s="42">
        <v>0</v>
      </c>
      <c r="M15" s="53">
        <v>0</v>
      </c>
      <c r="N15" s="53">
        <v>948427</v>
      </c>
      <c r="O15" s="53">
        <v>0</v>
      </c>
      <c r="P15" s="65">
        <f t="shared" si="1"/>
        <v>13330238</v>
      </c>
      <c r="Q15" s="66">
        <f t="shared" si="6"/>
        <v>25.405446922050697</v>
      </c>
      <c r="R15" s="43">
        <v>12971682</v>
      </c>
      <c r="S15" s="68">
        <v>25.580126207848551</v>
      </c>
      <c r="T15" s="72">
        <f t="shared" si="3"/>
        <v>358556</v>
      </c>
      <c r="U15" s="75">
        <f t="shared" si="4"/>
        <v>2.7641442335697097</v>
      </c>
      <c r="V15" s="44" t="s">
        <v>50</v>
      </c>
    </row>
    <row r="16" spans="1:22" ht="28.5" customHeight="1">
      <c r="A16" s="17">
        <v>5</v>
      </c>
      <c r="B16" s="37" t="s">
        <v>51</v>
      </c>
      <c r="C16" s="37"/>
      <c r="D16" s="54"/>
      <c r="E16" s="61">
        <f t="shared" ref="E16:O16" si="7">E17+E18+E19</f>
        <v>8363</v>
      </c>
      <c r="F16" s="61">
        <f t="shared" si="7"/>
        <v>462517</v>
      </c>
      <c r="G16" s="61">
        <f t="shared" si="7"/>
        <v>553802</v>
      </c>
      <c r="H16" s="61">
        <f t="shared" si="7"/>
        <v>677920</v>
      </c>
      <c r="I16" s="61">
        <f t="shared" si="7"/>
        <v>12927</v>
      </c>
      <c r="J16" s="61">
        <f t="shared" si="7"/>
        <v>241786</v>
      </c>
      <c r="K16" s="61">
        <f t="shared" si="7"/>
        <v>309159</v>
      </c>
      <c r="L16" s="61">
        <f t="shared" si="7"/>
        <v>1732872</v>
      </c>
      <c r="M16" s="61">
        <f t="shared" si="7"/>
        <v>47270</v>
      </c>
      <c r="N16" s="61">
        <f t="shared" si="7"/>
        <v>128247</v>
      </c>
      <c r="O16" s="61">
        <f t="shared" si="7"/>
        <v>375</v>
      </c>
      <c r="P16" s="65">
        <f t="shared" si="1"/>
        <v>4175238</v>
      </c>
      <c r="Q16" s="66">
        <f t="shared" si="6"/>
        <v>7.9573813607775881</v>
      </c>
      <c r="R16" s="43">
        <v>4841408</v>
      </c>
      <c r="S16" s="68">
        <v>9.5472451193058561</v>
      </c>
      <c r="T16" s="72">
        <f t="shared" si="3"/>
        <v>-666170</v>
      </c>
      <c r="U16" s="75">
        <f t="shared" si="4"/>
        <v>-13.759840112628394</v>
      </c>
      <c r="V16" s="44" t="s">
        <v>52</v>
      </c>
    </row>
    <row r="17" spans="1:22" ht="28.5" customHeight="1">
      <c r="A17" s="17"/>
      <c r="B17" s="77" t="s">
        <v>53</v>
      </c>
      <c r="C17" s="84"/>
      <c r="D17" s="78"/>
      <c r="E17" s="53">
        <v>1085</v>
      </c>
      <c r="F17" s="53">
        <v>59929</v>
      </c>
      <c r="G17" s="53">
        <v>8193</v>
      </c>
      <c r="H17" s="53">
        <v>138883</v>
      </c>
      <c r="I17" s="53">
        <v>9709</v>
      </c>
      <c r="J17" s="53">
        <v>52906</v>
      </c>
      <c r="K17" s="53">
        <v>10817</v>
      </c>
      <c r="L17" s="42">
        <v>1031812</v>
      </c>
      <c r="M17" s="53">
        <v>21333</v>
      </c>
      <c r="N17" s="53">
        <v>10077</v>
      </c>
      <c r="O17" s="53">
        <v>0</v>
      </c>
      <c r="P17" s="65">
        <f t="shared" si="1"/>
        <v>1344744</v>
      </c>
      <c r="Q17" s="66">
        <f t="shared" si="6"/>
        <v>2.5628816466552315</v>
      </c>
      <c r="R17" s="43">
        <v>1650359</v>
      </c>
      <c r="S17" s="68">
        <v>3.1545040425951485</v>
      </c>
      <c r="T17" s="72">
        <f t="shared" si="3"/>
        <v>-305615</v>
      </c>
      <c r="U17" s="75">
        <f t="shared" si="4"/>
        <v>-18.518092124198432</v>
      </c>
      <c r="V17" s="44" t="s">
        <v>54</v>
      </c>
    </row>
    <row r="18" spans="1:22" ht="28.5" customHeight="1">
      <c r="A18" s="17"/>
      <c r="B18" s="77" t="s">
        <v>55</v>
      </c>
      <c r="C18" s="84"/>
      <c r="D18" s="78"/>
      <c r="E18" s="53">
        <v>7200</v>
      </c>
      <c r="F18" s="53">
        <v>287914</v>
      </c>
      <c r="G18" s="53">
        <v>482237</v>
      </c>
      <c r="H18" s="53">
        <v>484049</v>
      </c>
      <c r="I18" s="53">
        <v>3168</v>
      </c>
      <c r="J18" s="53">
        <v>182851</v>
      </c>
      <c r="K18" s="53">
        <v>292506</v>
      </c>
      <c r="L18" s="42">
        <v>695438</v>
      </c>
      <c r="M18" s="53">
        <v>3822</v>
      </c>
      <c r="N18" s="53">
        <v>83856</v>
      </c>
      <c r="O18" s="53">
        <v>0</v>
      </c>
      <c r="P18" s="65">
        <f t="shared" si="1"/>
        <v>2523041</v>
      </c>
      <c r="Q18" s="66">
        <f t="shared" si="6"/>
        <v>4.8085401181627594</v>
      </c>
      <c r="R18" s="43">
        <v>2945229</v>
      </c>
      <c r="S18" s="68">
        <v>5.807984618418458</v>
      </c>
      <c r="T18" s="72">
        <f t="shared" si="3"/>
        <v>-422188</v>
      </c>
      <c r="U18" s="75">
        <f t="shared" si="4"/>
        <v>-14.33464087172848</v>
      </c>
      <c r="V18" s="44" t="s">
        <v>56</v>
      </c>
    </row>
    <row r="19" spans="1:22" ht="28.5" customHeight="1">
      <c r="A19" s="55"/>
      <c r="B19" s="96" t="s">
        <v>44</v>
      </c>
      <c r="C19" s="97"/>
      <c r="D19" s="98"/>
      <c r="E19" s="53">
        <v>78</v>
      </c>
      <c r="F19" s="53">
        <v>114674</v>
      </c>
      <c r="G19" s="53">
        <v>63372</v>
      </c>
      <c r="H19" s="53">
        <v>54988</v>
      </c>
      <c r="I19" s="53">
        <v>50</v>
      </c>
      <c r="J19" s="53">
        <v>6029</v>
      </c>
      <c r="K19" s="53">
        <v>5836</v>
      </c>
      <c r="L19" s="42">
        <v>5622</v>
      </c>
      <c r="M19" s="53">
        <v>22115</v>
      </c>
      <c r="N19" s="53">
        <v>34314</v>
      </c>
      <c r="O19" s="53">
        <v>375</v>
      </c>
      <c r="P19" s="65">
        <f t="shared" si="1"/>
        <v>307453</v>
      </c>
      <c r="Q19" s="66">
        <f t="shared" si="6"/>
        <v>0.5859595959595959</v>
      </c>
      <c r="R19" s="43">
        <v>245820</v>
      </c>
      <c r="S19" s="68">
        <v>0.48475645829225006</v>
      </c>
      <c r="T19" s="72">
        <f t="shared" si="3"/>
        <v>61633</v>
      </c>
      <c r="U19" s="75">
        <f t="shared" si="4"/>
        <v>25.072410707021398</v>
      </c>
      <c r="V19" s="44" t="s">
        <v>41</v>
      </c>
    </row>
    <row r="20" spans="1:22" ht="28.5" customHeight="1">
      <c r="A20" s="17">
        <v>6</v>
      </c>
      <c r="B20" s="37" t="s">
        <v>57</v>
      </c>
      <c r="C20" s="37"/>
      <c r="D20" s="54"/>
      <c r="E20" s="61">
        <f>E21+E22</f>
        <v>0</v>
      </c>
      <c r="F20" s="61">
        <f>F21+F22</f>
        <v>45302</v>
      </c>
      <c r="G20" s="61">
        <f t="shared" ref="G20:O20" si="8">G21+G22</f>
        <v>779773</v>
      </c>
      <c r="H20" s="61">
        <f>H21+H22</f>
        <v>342166</v>
      </c>
      <c r="I20" s="61">
        <f t="shared" si="8"/>
        <v>2805</v>
      </c>
      <c r="J20" s="61">
        <f>J21+J22+J23</f>
        <v>238687</v>
      </c>
      <c r="K20" s="61">
        <f t="shared" si="8"/>
        <v>9202</v>
      </c>
      <c r="L20" s="61">
        <f>L21+L22+L23</f>
        <v>2033186</v>
      </c>
      <c r="M20" s="61">
        <f t="shared" si="8"/>
        <v>102887</v>
      </c>
      <c r="N20" s="61">
        <f t="shared" si="8"/>
        <v>771750</v>
      </c>
      <c r="O20" s="61">
        <f t="shared" si="8"/>
        <v>2</v>
      </c>
      <c r="P20" s="65">
        <f>E20+F20+G20+H20+I20+J20+K20+L20+M20+N20+O20</f>
        <v>4325760</v>
      </c>
      <c r="Q20" s="66">
        <f t="shared" si="6"/>
        <v>8.2442538593482002</v>
      </c>
      <c r="R20" s="43">
        <v>2915588</v>
      </c>
      <c r="S20" s="68">
        <v>5.849532636560836</v>
      </c>
      <c r="T20" s="72">
        <f>P20-R20</f>
        <v>1410172</v>
      </c>
      <c r="U20" s="75">
        <f t="shared" si="4"/>
        <v>48.36664165170113</v>
      </c>
      <c r="V20" s="44" t="s">
        <v>58</v>
      </c>
    </row>
    <row r="21" spans="1:22" ht="28.5" customHeight="1">
      <c r="A21" s="17"/>
      <c r="B21" s="77" t="s">
        <v>59</v>
      </c>
      <c r="C21" s="84"/>
      <c r="D21" s="78"/>
      <c r="E21" s="42">
        <v>0</v>
      </c>
      <c r="F21" s="42">
        <v>0</v>
      </c>
      <c r="G21" s="42">
        <v>184122</v>
      </c>
      <c r="H21" s="42">
        <v>64286</v>
      </c>
      <c r="I21" s="42">
        <v>0</v>
      </c>
      <c r="J21" s="42">
        <v>0</v>
      </c>
      <c r="K21" s="42">
        <v>0</v>
      </c>
      <c r="L21" s="42">
        <v>417404</v>
      </c>
      <c r="M21" s="42">
        <v>0</v>
      </c>
      <c r="N21" s="42">
        <v>37000</v>
      </c>
      <c r="O21" s="42">
        <v>0</v>
      </c>
      <c r="P21" s="65">
        <f t="shared" si="1"/>
        <v>702812</v>
      </c>
      <c r="Q21" s="66">
        <f t="shared" si="6"/>
        <v>1.339454926624738</v>
      </c>
      <c r="R21" s="43">
        <v>768176</v>
      </c>
      <c r="S21" s="68">
        <v>1.514841254190495</v>
      </c>
      <c r="T21" s="72">
        <f>P21-R21</f>
        <v>-65364</v>
      </c>
      <c r="U21" s="75">
        <f t="shared" si="4"/>
        <v>-8.5089875236924879</v>
      </c>
      <c r="V21" s="44" t="s">
        <v>60</v>
      </c>
    </row>
    <row r="22" spans="1:22" ht="28.5" customHeight="1">
      <c r="A22" s="21"/>
      <c r="B22" s="77" t="s">
        <v>61</v>
      </c>
      <c r="C22" s="84"/>
      <c r="D22" s="78"/>
      <c r="E22" s="42">
        <v>0</v>
      </c>
      <c r="F22" s="42">
        <v>45302</v>
      </c>
      <c r="G22" s="42">
        <v>595651</v>
      </c>
      <c r="H22" s="42">
        <v>277880</v>
      </c>
      <c r="I22" s="42">
        <v>2805</v>
      </c>
      <c r="J22" s="42">
        <v>215972</v>
      </c>
      <c r="K22" s="42">
        <v>9202</v>
      </c>
      <c r="L22" s="42">
        <v>1394703</v>
      </c>
      <c r="M22" s="42">
        <v>102887</v>
      </c>
      <c r="N22" s="42">
        <v>734750</v>
      </c>
      <c r="O22" s="42">
        <v>2</v>
      </c>
      <c r="P22" s="65">
        <f t="shared" si="1"/>
        <v>3379154</v>
      </c>
      <c r="Q22" s="66">
        <f t="shared" si="6"/>
        <v>6.4401639031827713</v>
      </c>
      <c r="R22" s="43">
        <v>2009639</v>
      </c>
      <c r="S22" s="68">
        <v>4</v>
      </c>
      <c r="T22" s="72">
        <f>P22-R22</f>
        <v>1369515</v>
      </c>
      <c r="U22" s="75">
        <f>T22/R22*100</f>
        <v>68.147314020080216</v>
      </c>
      <c r="V22" s="44" t="s">
        <v>62</v>
      </c>
    </row>
    <row r="23" spans="1:22" ht="28.5" customHeight="1">
      <c r="A23" s="55"/>
      <c r="B23" s="77" t="s">
        <v>63</v>
      </c>
      <c r="C23" s="84"/>
      <c r="D23" s="78"/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22715</v>
      </c>
      <c r="K23" s="42">
        <v>0</v>
      </c>
      <c r="L23" s="42">
        <v>221079</v>
      </c>
      <c r="M23" s="42">
        <v>0</v>
      </c>
      <c r="N23" s="42">
        <v>0</v>
      </c>
      <c r="O23" s="42">
        <v>0</v>
      </c>
      <c r="P23" s="65">
        <f t="shared" si="1"/>
        <v>243794</v>
      </c>
      <c r="Q23" s="66">
        <f t="shared" si="6"/>
        <v>0.46463502954068991</v>
      </c>
      <c r="R23" s="43">
        <v>137773</v>
      </c>
      <c r="S23" s="68">
        <v>0.3</v>
      </c>
      <c r="T23" s="72">
        <f>P23-R23</f>
        <v>106021</v>
      </c>
      <c r="U23" s="75">
        <f>T23/R23*100</f>
        <v>76.953394351578325</v>
      </c>
      <c r="V23" s="44" t="s">
        <v>64</v>
      </c>
    </row>
    <row r="24" spans="1:22" ht="28.5" customHeight="1">
      <c r="A24" s="50">
        <v>7</v>
      </c>
      <c r="B24" s="91" t="s">
        <v>65</v>
      </c>
      <c r="C24" s="92"/>
      <c r="D24" s="93"/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42">
        <v>0</v>
      </c>
      <c r="M24" s="53">
        <v>0</v>
      </c>
      <c r="N24" s="53">
        <v>0</v>
      </c>
      <c r="O24" s="53">
        <v>4</v>
      </c>
      <c r="P24" s="65">
        <f t="shared" si="1"/>
        <v>4</v>
      </c>
      <c r="Q24" s="66">
        <f t="shared" si="6"/>
        <v>7.6234038498189441E-6</v>
      </c>
      <c r="R24" s="43">
        <v>20494</v>
      </c>
      <c r="S24" s="68">
        <v>4.0414119503056595E-2</v>
      </c>
      <c r="T24" s="72">
        <f>P24-R24</f>
        <v>-20490</v>
      </c>
      <c r="U24" s="75">
        <f t="shared" si="4"/>
        <v>-99.980482092319704</v>
      </c>
      <c r="V24" s="44" t="s">
        <v>66</v>
      </c>
    </row>
    <row r="25" spans="1:22" ht="28.5" customHeight="1">
      <c r="A25" s="50">
        <v>8</v>
      </c>
      <c r="B25" s="51" t="s">
        <v>67</v>
      </c>
      <c r="C25" s="51"/>
      <c r="D25" s="52"/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42">
        <v>0</v>
      </c>
      <c r="M25" s="53">
        <v>0</v>
      </c>
      <c r="N25" s="53">
        <v>0</v>
      </c>
      <c r="O25" s="53">
        <v>4411580</v>
      </c>
      <c r="P25" s="65">
        <f t="shared" si="1"/>
        <v>4411580</v>
      </c>
      <c r="Q25" s="66">
        <f t="shared" si="6"/>
        <v>8.4078139889460637</v>
      </c>
      <c r="R25" s="43">
        <v>4179581</v>
      </c>
      <c r="S25" s="68">
        <v>8.2421238414513898</v>
      </c>
      <c r="T25" s="72">
        <f t="shared" si="3"/>
        <v>231999</v>
      </c>
      <c r="U25" s="75">
        <f t="shared" si="4"/>
        <v>5.5507717161122132</v>
      </c>
      <c r="V25" s="44" t="s">
        <v>68</v>
      </c>
    </row>
    <row r="26" spans="1:22" ht="28.5" customHeight="1">
      <c r="A26" s="50">
        <v>9</v>
      </c>
      <c r="B26" s="51" t="s">
        <v>69</v>
      </c>
      <c r="C26" s="51"/>
      <c r="D26" s="52"/>
      <c r="E26" s="53">
        <v>0</v>
      </c>
      <c r="F26" s="53">
        <v>1304755</v>
      </c>
      <c r="G26" s="53">
        <v>4</v>
      </c>
      <c r="H26" s="53">
        <v>0</v>
      </c>
      <c r="I26" s="53">
        <v>0</v>
      </c>
      <c r="J26" s="53">
        <v>57501</v>
      </c>
      <c r="K26" s="53">
        <v>7</v>
      </c>
      <c r="L26" s="42">
        <v>0</v>
      </c>
      <c r="M26" s="53">
        <v>0</v>
      </c>
      <c r="N26" s="53">
        <v>50490</v>
      </c>
      <c r="O26" s="53">
        <v>0</v>
      </c>
      <c r="P26" s="65">
        <f t="shared" si="1"/>
        <v>1412757</v>
      </c>
      <c r="Q26" s="66">
        <f t="shared" si="6"/>
        <v>2.6925042881646655</v>
      </c>
      <c r="R26" s="43">
        <v>1132065</v>
      </c>
      <c r="S26" s="68">
        <v>2.2324295010845989</v>
      </c>
      <c r="T26" s="72">
        <f t="shared" si="3"/>
        <v>280692</v>
      </c>
      <c r="U26" s="75">
        <f>T26/R26*100</f>
        <v>24.794689350876496</v>
      </c>
      <c r="V26" s="44" t="s">
        <v>70</v>
      </c>
    </row>
    <row r="27" spans="1:22" ht="28.5" customHeight="1">
      <c r="A27" s="50">
        <v>10</v>
      </c>
      <c r="B27" s="51" t="s">
        <v>71</v>
      </c>
      <c r="C27" s="51"/>
      <c r="D27" s="52"/>
      <c r="E27" s="53">
        <v>0</v>
      </c>
      <c r="F27" s="53">
        <v>0</v>
      </c>
      <c r="G27" s="53">
        <v>0</v>
      </c>
      <c r="H27" s="53">
        <v>23800</v>
      </c>
      <c r="I27" s="53">
        <v>0</v>
      </c>
      <c r="J27" s="53">
        <v>0</v>
      </c>
      <c r="K27" s="53">
        <v>0</v>
      </c>
      <c r="L27" s="42">
        <v>0</v>
      </c>
      <c r="M27" s="53">
        <v>0</v>
      </c>
      <c r="N27" s="53">
        <v>0</v>
      </c>
      <c r="O27" s="53">
        <v>0</v>
      </c>
      <c r="P27" s="65">
        <f t="shared" si="1"/>
        <v>23800</v>
      </c>
      <c r="Q27" s="66">
        <f t="shared" si="6"/>
        <v>4.5359252906422717E-2</v>
      </c>
      <c r="R27" s="43">
        <v>60600</v>
      </c>
      <c r="S27" s="68">
        <v>0.11950305659633208</v>
      </c>
      <c r="T27" s="72">
        <f t="shared" si="3"/>
        <v>-36800</v>
      </c>
      <c r="U27" s="75">
        <f t="shared" si="4"/>
        <v>-60.726072607260726</v>
      </c>
      <c r="V27" s="44" t="s">
        <v>72</v>
      </c>
    </row>
    <row r="28" spans="1:22" ht="28.5" customHeight="1">
      <c r="A28" s="50">
        <v>11</v>
      </c>
      <c r="B28" s="51" t="s">
        <v>73</v>
      </c>
      <c r="C28" s="51"/>
      <c r="D28" s="52"/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2215000</v>
      </c>
      <c r="L28" s="42">
        <v>0</v>
      </c>
      <c r="M28" s="53">
        <v>0</v>
      </c>
      <c r="N28" s="53">
        <v>56160</v>
      </c>
      <c r="O28" s="53">
        <v>0</v>
      </c>
      <c r="P28" s="65">
        <f t="shared" si="1"/>
        <v>2271160</v>
      </c>
      <c r="Q28" s="66">
        <f t="shared" si="6"/>
        <v>4.3284924718886977</v>
      </c>
      <c r="R28" s="43">
        <v>2371180</v>
      </c>
      <c r="S28" s="68">
        <v>4.675961348846382</v>
      </c>
      <c r="T28" s="72">
        <f t="shared" si="3"/>
        <v>-100020</v>
      </c>
      <c r="U28" s="75">
        <f t="shared" si="4"/>
        <v>-4.2181529871203365</v>
      </c>
      <c r="V28" s="44" t="s">
        <v>74</v>
      </c>
    </row>
    <row r="29" spans="1:22" ht="28.5" customHeight="1">
      <c r="A29" s="50">
        <v>12</v>
      </c>
      <c r="B29" s="51" t="s">
        <v>75</v>
      </c>
      <c r="C29" s="51"/>
      <c r="D29" s="52"/>
      <c r="E29" s="53">
        <v>0</v>
      </c>
      <c r="F29" s="53">
        <v>0</v>
      </c>
      <c r="G29" s="53">
        <v>4398080</v>
      </c>
      <c r="H29" s="53">
        <v>106812</v>
      </c>
      <c r="I29" s="53">
        <v>0</v>
      </c>
      <c r="J29" s="53">
        <v>0</v>
      </c>
      <c r="K29" s="53">
        <v>0</v>
      </c>
      <c r="L29" s="42">
        <v>0</v>
      </c>
      <c r="M29" s="53">
        <v>0</v>
      </c>
      <c r="N29" s="53">
        <v>46</v>
      </c>
      <c r="O29" s="53">
        <v>124</v>
      </c>
      <c r="P29" s="65">
        <f t="shared" si="1"/>
        <v>4505062</v>
      </c>
      <c r="Q29" s="66">
        <f t="shared" si="6"/>
        <v>8.5859767486182577</v>
      </c>
      <c r="R29" s="43">
        <v>4445773</v>
      </c>
      <c r="S29" s="68">
        <v>8.767053835535398</v>
      </c>
      <c r="T29" s="72">
        <f t="shared" si="3"/>
        <v>59289</v>
      </c>
      <c r="U29" s="75">
        <f t="shared" si="4"/>
        <v>1.3336038524684009</v>
      </c>
      <c r="V29" s="44" t="s">
        <v>76</v>
      </c>
    </row>
    <row r="30" spans="1:22" ht="28.5" customHeight="1">
      <c r="A30" s="50">
        <v>13</v>
      </c>
      <c r="B30" s="51" t="s">
        <v>77</v>
      </c>
      <c r="C30" s="51"/>
      <c r="D30" s="52"/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42">
        <v>0</v>
      </c>
      <c r="M30" s="53">
        <v>0</v>
      </c>
      <c r="N30" s="53">
        <v>0</v>
      </c>
      <c r="O30" s="53">
        <v>150000</v>
      </c>
      <c r="P30" s="65">
        <f t="shared" si="1"/>
        <v>150000</v>
      </c>
      <c r="Q30" s="66">
        <f t="shared" si="6"/>
        <v>0.28587764436821039</v>
      </c>
      <c r="R30" s="43">
        <v>150000</v>
      </c>
      <c r="S30" s="68">
        <v>0.29579964504042594</v>
      </c>
      <c r="T30" s="72">
        <f t="shared" si="3"/>
        <v>0</v>
      </c>
      <c r="U30" s="75">
        <f t="shared" si="4"/>
        <v>0</v>
      </c>
      <c r="V30" s="44" t="s">
        <v>78</v>
      </c>
    </row>
    <row r="31" spans="1:22" ht="28.5" customHeight="1">
      <c r="A31" s="56" t="s">
        <v>79</v>
      </c>
      <c r="B31" s="57"/>
      <c r="C31" s="57"/>
      <c r="D31" s="58"/>
      <c r="E31" s="62">
        <f>E5+E13+E14+E15+E16+E20+E24+E25+E26+E27+E28+E29+E30</f>
        <v>309010</v>
      </c>
      <c r="F31" s="62">
        <f t="shared" ref="F31:O31" si="9">F5+F13+F14+F15+F16+F20+F24+F25+F26+F27+F28+F29+F30</f>
        <v>6594152</v>
      </c>
      <c r="G31" s="62">
        <f t="shared" si="9"/>
        <v>19505443</v>
      </c>
      <c r="H31" s="62">
        <f t="shared" si="9"/>
        <v>4574965</v>
      </c>
      <c r="I31" s="62">
        <f t="shared" si="9"/>
        <v>26555</v>
      </c>
      <c r="J31" s="62">
        <f t="shared" si="9"/>
        <v>977445</v>
      </c>
      <c r="K31" s="62">
        <f t="shared" si="9"/>
        <v>2891105</v>
      </c>
      <c r="L31" s="63">
        <f t="shared" si="9"/>
        <v>5498091</v>
      </c>
      <c r="M31" s="62">
        <f t="shared" si="9"/>
        <v>1664116</v>
      </c>
      <c r="N31" s="62">
        <f t="shared" si="9"/>
        <v>5867033</v>
      </c>
      <c r="O31" s="62">
        <f t="shared" si="9"/>
        <v>4562085</v>
      </c>
      <c r="P31" s="65">
        <f>E31+F31+G31+H31+I31+J31+K31+L31+M31+N31+O31</f>
        <v>52470000</v>
      </c>
      <c r="Q31" s="66">
        <f t="shared" si="6"/>
        <v>100</v>
      </c>
      <c r="R31" s="43">
        <v>50710000</v>
      </c>
      <c r="S31" s="68">
        <v>100</v>
      </c>
      <c r="T31" s="73">
        <f t="shared" si="3"/>
        <v>1760000</v>
      </c>
      <c r="U31" s="75">
        <f>T31/R31*100</f>
        <v>3.4707158351409979</v>
      </c>
      <c r="V31" s="44" t="s">
        <v>80</v>
      </c>
    </row>
    <row r="32" spans="1:22" ht="15" customHeight="1">
      <c r="S32" s="60"/>
    </row>
    <row r="35" spans="18:18" ht="15" customHeight="1">
      <c r="R35" s="5"/>
    </row>
  </sheetData>
  <mergeCells count="16">
    <mergeCell ref="B21:D21"/>
    <mergeCell ref="B22:D22"/>
    <mergeCell ref="B23:D23"/>
    <mergeCell ref="B24:D24"/>
    <mergeCell ref="C10:D10"/>
    <mergeCell ref="B11:D11"/>
    <mergeCell ref="B12:D12"/>
    <mergeCell ref="B17:D17"/>
    <mergeCell ref="B18:D18"/>
    <mergeCell ref="B19:D19"/>
    <mergeCell ref="C9:D9"/>
    <mergeCell ref="P2:Q3"/>
    <mergeCell ref="R2:S3"/>
    <mergeCell ref="B6:D6"/>
    <mergeCell ref="B7:D7"/>
    <mergeCell ref="B8:D8"/>
  </mergeCells>
  <phoneticPr fontId="3"/>
  <printOptions gridLinesSet="0"/>
  <pageMargins left="1.5748031496062993" right="0.39370078740157483" top="0.6692913385826772" bottom="0.6692913385826772" header="0.6692913385826772" footer="0.51181102362204722"/>
  <pageSetup paperSize="8" scale="99" firstPageNumber="5" fitToWidth="0" orientation="landscape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目別(Ｒ5)</vt:lpstr>
      <vt:lpstr>'目別(Ｒ5)'!Print_Area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2023-09-08T06:04:08Z</dcterms:created>
  <dcterms:modified xsi:type="dcterms:W3CDTF">2023-09-08T06:04:11Z</dcterms:modified>
</cp:coreProperties>
</file>