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JSlX7m6vwYf+dw2oO0/BL2p0ggP5m1D8M28eZMIUIGMynfIUVr677IOLz4Wy4EGHJfVyPi68W25HgTbL+TeFA==" workbookSaltValue="d3W2Gk6XZwxLFMb9UfmeKA=="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<sst xmlns="http://schemas.openxmlformats.org/spreadsheetml/2006/main" xmlns:r="http://schemas.openxmlformats.org/officeDocument/2006/relationships" count="114" uniqueCount="114">
  <si>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</si>
  <si>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</si>
  <si>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</si>
  <si>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</si>
  <si>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</si>
  <si>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</si>
  <si>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</si>
  <si>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</si>
  <si>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</si>
  <si>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</si>
  <si>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</si>
  <si>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</si>
  <si>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</si>
  <si>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</si>
  <si>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</si>
  <si>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</si>
  <si>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</si>
  <si>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</si>
  <si>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</si>
  <si>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</si>
  <si>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</si>
  <si>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</si>
  <si>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</si>
  <si>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</si>
  <si>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</si>
  <si>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</si>
  <si>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</si>
  <si>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</si>
  <si>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</si>
  <si>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</si>
  <si>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</si>
  <si>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</si>
  <si>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</si>
  <si>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</si>
  <si>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</si>
  <si>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</si>
  <si>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</si>
  <si>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</si>
  <si>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</si>
  <si>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</si>
  <si>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</si>
  <si>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</si>
  <si>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</si>
  <si>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</si>
  <si>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</si>
  <si>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</si>
  <si>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</si>
  <si>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 xml:space="preserve">　①有形固定資産減価償却率は、毎年約３～４％程度増加しているため、類似団体や全国平均よりやや増加の割合が大きい。
　②管渠老朽化率は全ての管渠が法定耐用年数内である。
　③管渠改善率は管渠の更新等を行っていないため存在していない。
</t>
    <rPh sb="15" eb="17">
      <t>マイトシ</t>
    </rPh>
    <rPh sb="17" eb="18">
      <t>ヤク</t>
    </rPh>
    <rPh sb="22" eb="24">
      <t>テイド</t>
    </rPh>
    <rPh sb="24" eb="26">
      <t>ゾウカ</t>
    </rPh>
    <rPh sb="33" eb="35">
      <t>ルイジ</t>
    </rPh>
    <rPh sb="35" eb="37">
      <t>ダンタイ</t>
    </rPh>
    <rPh sb="38" eb="40">
      <t>ゼンコク</t>
    </rPh>
    <rPh sb="40" eb="42">
      <t>ヘイキン</t>
    </rPh>
    <rPh sb="46" eb="48">
      <t>ゾウカ</t>
    </rPh>
    <rPh sb="49" eb="51">
      <t>ワリアイ</t>
    </rPh>
    <rPh sb="52" eb="53">
      <t>オオ</t>
    </rPh>
    <rPh sb="59" eb="61">
      <t>カンキョ</t>
    </rPh>
    <rPh sb="61" eb="63">
      <t>ロウキュウ</t>
    </rPh>
    <rPh sb="66" eb="67">
      <t>スベ</t>
    </rPh>
    <rPh sb="69" eb="71">
      <t>カンキョ</t>
    </rPh>
    <rPh sb="72" eb="74">
      <t>ホウテイ</t>
    </rPh>
    <rPh sb="74" eb="76">
      <t>タイヨウ</t>
    </rPh>
    <rPh sb="76" eb="78">
      <t>ネンスウ</t>
    </rPh>
    <rPh sb="78" eb="79">
      <t>ナイ</t>
    </rPh>
    <rPh sb="86" eb="88">
      <t>カンキョ</t>
    </rPh>
    <rPh sb="88" eb="90">
      <t>カイゼン</t>
    </rPh>
    <rPh sb="92" eb="94">
      <t>カンキョ</t>
    </rPh>
    <rPh sb="95" eb="97">
      <t>コウシン</t>
    </rPh>
    <rPh sb="97" eb="98">
      <t>トウ</t>
    </rPh>
    <rPh sb="99" eb="100">
      <t>オコナ</t>
    </rPh>
    <rPh sb="107" eb="109">
      <t>ソンザイ</t>
    </rPh>
    <phoneticPr fontId="14"/>
  </si>
  <si>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</si>
  <si>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</si>
  <si>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</si>
  <si>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</si>
  <si>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</si>
  <si>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</si>
  <si>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</si>
  <si>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</si>
  <si>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</si>
  <si>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</si>
  <si>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</si>
  <si>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</si>
  <si>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</si>
  <si>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</si>
  <si>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</si>
  <si>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</si>
  <si>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</si>
  <si>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</si>
  <si>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</si>
  <si>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</si>
  <si>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</si>
  <si>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</si>
  <si>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</si>
  <si>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</si>
  <si>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</si>
  <si>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</si>
  <si>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</si>
  <si>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</si>
  <si>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</si>
  <si>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</si>
  <si>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</si>
  <si>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</si>
  <si>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</si>
  <si>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</si>
  <si>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</si>
  <si>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</si>
  <si>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</si>
  <si>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</si>
  <si>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</si>
  <si>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</si>
  <si>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</si>
  <si>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</si>
  <si>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</si>
  <si>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</si>
  <si>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</si>
  <si>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</si>
  <si>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</si>
  <si>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</si>
  <si>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栃木県　佐野市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</si>
  <si>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</si>
  <si>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</si>
  <si>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</si>
  <si>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</si>
  <si>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</si>
  <si>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</si>
  <si>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</si>
  <si>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</si>
  <si>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</si>
  <si>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</si>
  <si>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</si>
  <si>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</si>
  <si>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</si>
  <si>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</si>
  <si>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</si>
  <si>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　</t>
    </r>
    <r>
      <rPr>
        <sz val="11"/>
        <color auto="1"/>
        <rFont val="ＭＳ ゴシック"/>
      </rPr>
      <t>①経常収支比率は、前年度に比べて減少している。これは主に一般会計からの繰入金等の減少によるものである。
　②累積欠損金比率は、存在していない。
　③流動比率は、現金の増加により前年度比で増加している。
　④企業債残高対事業規模比率は、更新工事を行っていないため存在していない。
　⑤経費回収率は、前年度比で増加している。
　⑥汚水処理原価は、１㎥当たり約３６２円で、前年度より減少しているが、類似団体や全国平均より高い。
　⑦施設利用率は、前年度より減少し、類似団体や全国平均よりやや低い。
　⑧水洗化率は、前年度比で増加となり、類似団体よりやや高いが、全国平均よりはやや低い状況となっている。
　経営の健全性・効率性は、①・③・⑧の指標からは比較的良い状態を保てているが、⑤・⑥・⑦の指標では低い状況にある。</t>
    </r>
    <rPh sb="10" eb="11">
      <t>ゼン</t>
    </rPh>
    <rPh sb="11" eb="13">
      <t>ネンド</t>
    </rPh>
    <rPh sb="14" eb="15">
      <t>クラ</t>
    </rPh>
    <rPh sb="17" eb="19">
      <t>ゲンショウ</t>
    </rPh>
    <rPh sb="27" eb="28">
      <t>オモ</t>
    </rPh>
    <rPh sb="29" eb="31">
      <t>イッパン</t>
    </rPh>
    <rPh sb="31" eb="33">
      <t>カイケイ</t>
    </rPh>
    <rPh sb="36" eb="38">
      <t>クリイレ</t>
    </rPh>
    <rPh sb="38" eb="39">
      <t>キン</t>
    </rPh>
    <rPh sb="39" eb="40">
      <t>トウ</t>
    </rPh>
    <rPh sb="81" eb="83">
      <t>ゲンキン</t>
    </rPh>
    <rPh sb="84" eb="86">
      <t>ゾウカ</t>
    </rPh>
    <rPh sb="89" eb="93">
      <t>ゼンネンドヒ</t>
    </rPh>
    <rPh sb="94" eb="96">
      <t>ゾウカ</t>
    </rPh>
    <rPh sb="110" eb="112">
      <t>ジギョウ</t>
    </rPh>
    <rPh sb="112" eb="114">
      <t>キボ</t>
    </rPh>
    <rPh sb="118" eb="120">
      <t>コウシン</t>
    </rPh>
    <rPh sb="120" eb="122">
      <t>コウジ</t>
    </rPh>
    <rPh sb="123" eb="124">
      <t>オコナ</t>
    </rPh>
    <rPh sb="131" eb="133">
      <t>ソンザイ</t>
    </rPh>
    <rPh sb="142" eb="144">
      <t>ケイヒ</t>
    </rPh>
    <rPh sb="149" eb="153">
      <t>ゼンネンドヒ</t>
    </rPh>
    <rPh sb="154" eb="156">
      <t>ゾウカ</t>
    </rPh>
    <rPh sb="164" eb="166">
      <t>オスイ</t>
    </rPh>
    <rPh sb="166" eb="168">
      <t>ショリ</t>
    </rPh>
    <rPh sb="177" eb="178">
      <t>ヤク</t>
    </rPh>
    <rPh sb="184" eb="187">
      <t>ゼンネンド</t>
    </rPh>
    <rPh sb="189" eb="191">
      <t>ゲンショウ</t>
    </rPh>
    <rPh sb="197" eb="199">
      <t>ルイジ</t>
    </rPh>
    <rPh sb="199" eb="201">
      <t>ダンタイ</t>
    </rPh>
    <rPh sb="208" eb="209">
      <t>タカ</t>
    </rPh>
    <rPh sb="221" eb="224">
      <t>ゼンネンド</t>
    </rPh>
    <rPh sb="226" eb="228">
      <t>ゲンショウ</t>
    </rPh>
    <rPh sb="230" eb="232">
      <t>ルイジ</t>
    </rPh>
    <rPh sb="232" eb="234">
      <t>ダンタイ</t>
    </rPh>
    <rPh sb="235" eb="237">
      <t>ゼンコク</t>
    </rPh>
    <rPh sb="237" eb="239">
      <t>ヘイキン</t>
    </rPh>
    <rPh sb="243" eb="244">
      <t>ヒク</t>
    </rPh>
    <rPh sb="249" eb="252">
      <t>スイセンカ</t>
    </rPh>
    <rPh sb="255" eb="259">
      <t>ゼンネンドヒ</t>
    </rPh>
    <rPh sb="260" eb="262">
      <t>ゾウカ</t>
    </rPh>
    <rPh sb="266" eb="268">
      <t>ルイジ</t>
    </rPh>
    <rPh sb="268" eb="270">
      <t>ダンタイ</t>
    </rPh>
    <rPh sb="274" eb="275">
      <t>タカ</t>
    </rPh>
    <rPh sb="278" eb="280">
      <t>ゼンコク</t>
    </rPh>
    <rPh sb="280" eb="282">
      <t>ヘイキン</t>
    </rPh>
    <rPh sb="287" eb="288">
      <t>ヒク</t>
    </rPh>
    <rPh sb="289" eb="291">
      <t>ジョウキョウ</t>
    </rPh>
    <rPh sb="318" eb="320">
      <t>シヒョウ</t>
    </rPh>
    <rPh sb="323" eb="326">
      <t>ヒカクテキ</t>
    </rPh>
    <rPh sb="326" eb="327">
      <t>ヨ</t>
    </rPh>
    <rPh sb="328" eb="330">
      <t>ジョウタイ</t>
    </rPh>
    <rPh sb="331" eb="332">
      <t>タモ</t>
    </rPh>
    <phoneticPr fontId="14"/>
  </si>
  <si>
    <t>　農業集落排水事業は、平成１７年度に新規建設事業が終了しており、令和５年度末の農業集落排水の残り１地区を公共下水道へ統合した。これにより全ての農業集落排水処理施設が公共下水道へ統合されたため令和5年度末をもって農業集落排水事業を廃止した。</t>
    <rPh sb="1" eb="3">
      <t>ノウギョウ</t>
    </rPh>
    <rPh sb="3" eb="5">
      <t>シュウラク</t>
    </rPh>
    <rPh sb="5" eb="7">
      <t>ハイスイ</t>
    </rPh>
    <rPh sb="7" eb="9">
      <t>ジギョウ</t>
    </rPh>
    <rPh sb="11" eb="13">
      <t>ヘイセイ</t>
    </rPh>
    <rPh sb="15" eb="17">
      <t>ネンド</t>
    </rPh>
    <rPh sb="18" eb="20">
      <t>シンキ</t>
    </rPh>
    <rPh sb="20" eb="22">
      <t>ケンセツ</t>
    </rPh>
    <rPh sb="22" eb="24">
      <t>ジギョウ</t>
    </rPh>
    <rPh sb="25" eb="27">
      <t>シュウリョウ</t>
    </rPh>
    <rPh sb="32" eb="34">
      <t>レイワ</t>
    </rPh>
    <rPh sb="35" eb="37">
      <t>ネンド</t>
    </rPh>
    <rPh sb="37" eb="38">
      <t>マツ</t>
    </rPh>
    <rPh sb="39" eb="41">
      <t>ノウギョウ</t>
    </rPh>
    <rPh sb="41" eb="43">
      <t>シュウラク</t>
    </rPh>
    <rPh sb="43" eb="45">
      <t>ハイスイ</t>
    </rPh>
    <rPh sb="46" eb="47">
      <t>ノコ</t>
    </rPh>
    <rPh sb="49" eb="51">
      <t>チク</t>
    </rPh>
    <rPh sb="52" eb="54">
      <t>コウキョウ</t>
    </rPh>
    <rPh sb="54" eb="57">
      <t>ゲスイドウ</t>
    </rPh>
    <rPh sb="58" eb="60">
      <t>トウゴウ</t>
    </rPh>
    <rPh sb="68" eb="69">
      <t>スベ</t>
    </rPh>
    <rPh sb="71" eb="73">
      <t>ノウギョウ</t>
    </rPh>
    <rPh sb="73" eb="75">
      <t>シュウラク</t>
    </rPh>
    <rPh sb="75" eb="77">
      <t>ハイスイ</t>
    </rPh>
    <rPh sb="77" eb="79">
      <t>ショリ</t>
    </rPh>
    <rPh sb="79" eb="81">
      <t>シセツ</t>
    </rPh>
    <rPh sb="82" eb="84">
      <t>コウキョウ</t>
    </rPh>
    <rPh sb="84" eb="86">
      <t>ゲスイ</t>
    </rPh>
    <rPh sb="86" eb="87">
      <t>ドウ</t>
    </rPh>
    <rPh sb="88" eb="90">
      <t>トウゴウ</t>
    </rPh>
    <rPh sb="95" eb="97">
      <t>レイワ</t>
    </rPh>
    <rPh sb="98" eb="100">
      <t>ネンド</t>
    </rPh>
    <rPh sb="100" eb="101">
      <t>マツ</t>
    </rPh>
    <rPh sb="105" eb="107">
      <t>ノウギョウ</t>
    </rPh>
    <rPh sb="107" eb="109">
      <t>シュウラク</t>
    </rPh>
    <rPh sb="109" eb="111">
      <t>ハイスイ</t>
    </rPh>
    <rPh sb="111" eb="113">
      <t>ジギョウ</t>
    </rPh>
    <rPh sb="114" eb="116">
      <t>ハイシ</t>
    </rPh>
    <phoneticPr fontId="14"/>
  </si>
</sst>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0.25</c:v>
                </c:pt>
                <c:pt idx="2">
                  <c:v>5.e-002</c:v>
                </c:pt>
                <c:pt idx="3">
                  <c:v>3.e-002</c:v>
                </c:pt>
                <c:pt idx="4">
                  <c:v>3.e-002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55.23</c:v>
                </c:pt>
                <c:pt idx="2">
                  <c:v>59.91</c:v>
                </c:pt>
                <c:pt idx="3">
                  <c:v>48.55</c:v>
                </c:pt>
                <c:pt idx="4">
                  <c:v>43.43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54.83</c:v>
                </c:pt>
                <c:pt idx="2">
                  <c:v>66.53</c:v>
                </c:pt>
                <c:pt idx="3">
                  <c:v>52.35</c:v>
                </c:pt>
                <c:pt idx="4">
                  <c:v>46.25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82.25</c:v>
                </c:pt>
                <c:pt idx="2">
                  <c:v>84.84</c:v>
                </c:pt>
                <c:pt idx="3">
                  <c:v>85.23</c:v>
                </c:pt>
                <c:pt idx="4">
                  <c:v>86.54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84.7</c:v>
                </c:pt>
                <c:pt idx="2">
                  <c:v>84.67</c:v>
                </c:pt>
                <c:pt idx="3">
                  <c:v>84.39</c:v>
                </c:pt>
                <c:pt idx="4">
                  <c:v>83.96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250.87</c:v>
                </c:pt>
                <c:pt idx="2">
                  <c:v>214.38</c:v>
                </c:pt>
                <c:pt idx="3">
                  <c:v>270.27</c:v>
                </c:pt>
                <c:pt idx="4">
                  <c:v>203.38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106.37</c:v>
                </c:pt>
                <c:pt idx="2">
                  <c:v>106.07</c:v>
                </c:pt>
                <c:pt idx="3">
                  <c:v>105.5</c:v>
                </c:pt>
                <c:pt idx="4">
                  <c:v>106.35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4.26</c:v>
                </c:pt>
                <c:pt idx="2">
                  <c:v>8.49</c:v>
                </c:pt>
                <c:pt idx="3">
                  <c:v>12.28</c:v>
                </c:pt>
                <c:pt idx="4">
                  <c:v>15.2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20.34</c:v>
                </c:pt>
                <c:pt idx="2">
                  <c:v>21.85</c:v>
                </c:pt>
                <c:pt idx="3">
                  <c:v>25.19</c:v>
                </c:pt>
                <c:pt idx="4">
                  <c:v>25.46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139.02000000000001</c:v>
                </c:pt>
                <c:pt idx="2">
                  <c:v>132.04</c:v>
                </c:pt>
                <c:pt idx="3">
                  <c:v>145.43</c:v>
                </c:pt>
                <c:pt idx="4">
                  <c:v>129.88999999999999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146.13</c:v>
                </c:pt>
                <c:pt idx="2">
                  <c:v>190.28</c:v>
                </c:pt>
                <c:pt idx="3">
                  <c:v>303</c:v>
                </c:pt>
                <c:pt idx="4">
                  <c:v>322.25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29.13</c:v>
                </c:pt>
                <c:pt idx="2">
                  <c:v>35.69</c:v>
                </c:pt>
                <c:pt idx="3">
                  <c:v>38.4</c:v>
                </c:pt>
                <c:pt idx="4">
                  <c:v>44.04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formatCode="#,##0.00;&quot;△&quot;#,##0.00;&quot;-&quot;">
                  <c:v>0.71</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867.83</c:v>
                </c:pt>
                <c:pt idx="2">
                  <c:v>791.76</c:v>
                </c:pt>
                <c:pt idx="3">
                  <c:v>900.82</c:v>
                </c:pt>
                <c:pt idx="4">
                  <c:v>839.21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25.64</c:v>
                </c:pt>
                <c:pt idx="2">
                  <c:v>31.04</c:v>
                </c:pt>
                <c:pt idx="3">
                  <c:v>24.27</c:v>
                </c:pt>
                <c:pt idx="4">
                  <c:v>30.55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57.08</c:v>
                </c:pt>
                <c:pt idx="2">
                  <c:v>56.26</c:v>
                </c:pt>
                <c:pt idx="3">
                  <c:v>52.94</c:v>
                </c:pt>
                <c:pt idx="4">
                  <c:v>52.05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424.42</c:v>
                </c:pt>
                <c:pt idx="2">
                  <c:v>352.55</c:v>
                </c:pt>
                <c:pt idx="3">
                  <c:v>452.78</c:v>
                </c:pt>
                <c:pt idx="4">
                  <c:v>362.18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274.99</c:v>
                </c:pt>
                <c:pt idx="2">
                  <c:v>282.08999999999997</c:v>
                </c:pt>
                <c:pt idx="3">
                  <c:v>303.27999999999997</c:v>
                </c:pt>
                <c:pt idx="4">
                  <c:v>301.86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61" workbookViewId="0">
      <selection activeCell="BL66" sqref="BL66:BZ82"/>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栃木県　佐野市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114146</v>
      </c>
      <c r="AM8" s="21"/>
      <c r="AN8" s="21"/>
      <c r="AO8" s="21"/>
      <c r="AP8" s="21"/>
      <c r="AQ8" s="21"/>
      <c r="AR8" s="21"/>
      <c r="AS8" s="21"/>
      <c r="AT8" s="7">
        <f>データ!T6</f>
        <v>356.04</v>
      </c>
      <c r="AU8" s="7"/>
      <c r="AV8" s="7"/>
      <c r="AW8" s="7"/>
      <c r="AX8" s="7"/>
      <c r="AY8" s="7"/>
      <c r="AZ8" s="7"/>
      <c r="BA8" s="7"/>
      <c r="BB8" s="7">
        <f>データ!U6</f>
        <v>320.60000000000002</v>
      </c>
      <c r="BC8" s="7"/>
      <c r="BD8" s="7"/>
      <c r="BE8" s="7"/>
      <c r="BF8" s="7"/>
      <c r="BG8" s="7"/>
      <c r="BH8" s="7"/>
      <c r="BI8" s="7"/>
      <c r="BJ8" s="3"/>
      <c r="BK8" s="3"/>
      <c r="BL8" s="27" t="s">
        <v>15</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40"/>
      <c r="BN9" s="49"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59.24</v>
      </c>
      <c r="J10" s="7"/>
      <c r="K10" s="7"/>
      <c r="L10" s="7"/>
      <c r="M10" s="7"/>
      <c r="N10" s="7"/>
      <c r="O10" s="7"/>
      <c r="P10" s="7">
        <f>データ!P6</f>
        <v>0.85</v>
      </c>
      <c r="Q10" s="7"/>
      <c r="R10" s="7"/>
      <c r="S10" s="7"/>
      <c r="T10" s="7"/>
      <c r="U10" s="7"/>
      <c r="V10" s="7"/>
      <c r="W10" s="7">
        <f>データ!Q6</f>
        <v>111.09</v>
      </c>
      <c r="X10" s="7"/>
      <c r="Y10" s="7"/>
      <c r="Z10" s="7"/>
      <c r="AA10" s="7"/>
      <c r="AB10" s="7"/>
      <c r="AC10" s="7"/>
      <c r="AD10" s="21">
        <f>データ!R6</f>
        <v>2200</v>
      </c>
      <c r="AE10" s="21"/>
      <c r="AF10" s="21"/>
      <c r="AG10" s="21"/>
      <c r="AH10" s="21"/>
      <c r="AI10" s="21"/>
      <c r="AJ10" s="21"/>
      <c r="AK10" s="2"/>
      <c r="AL10" s="21">
        <f>データ!V6</f>
        <v>966</v>
      </c>
      <c r="AM10" s="21"/>
      <c r="AN10" s="21"/>
      <c r="AO10" s="21"/>
      <c r="AP10" s="21"/>
      <c r="AQ10" s="21"/>
      <c r="AR10" s="21"/>
      <c r="AS10" s="21"/>
      <c r="AT10" s="7">
        <f>データ!W6</f>
        <v>0.54</v>
      </c>
      <c r="AU10" s="7"/>
      <c r="AV10" s="7"/>
      <c r="AW10" s="7"/>
      <c r="AX10" s="7"/>
      <c r="AY10" s="7"/>
      <c r="AZ10" s="7"/>
      <c r="BA10" s="7"/>
      <c r="BB10" s="7">
        <f>データ!X6</f>
        <v>1788.89</v>
      </c>
      <c r="BC10" s="7"/>
      <c r="BD10" s="7"/>
      <c r="BE10" s="7"/>
      <c r="BF10" s="7"/>
      <c r="BG10" s="7"/>
      <c r="BH10" s="7"/>
      <c r="BI10" s="7"/>
      <c r="BJ10" s="2"/>
      <c r="BK10" s="2"/>
      <c r="BL10" s="29" t="s">
        <v>35</v>
      </c>
      <c r="BM10" s="41"/>
      <c r="BN10" s="50"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47</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113</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48</v>
      </c>
      <c r="H84" s="12" t="s">
        <v>40</v>
      </c>
      <c r="I84" s="12" t="s">
        <v>11</v>
      </c>
      <c r="J84" s="12" t="s">
        <v>49</v>
      </c>
      <c r="K84" s="12" t="s">
        <v>50</v>
      </c>
      <c r="L84" s="12" t="s">
        <v>4</v>
      </c>
      <c r="M84" s="12" t="s">
        <v>33</v>
      </c>
      <c r="N84" s="12" t="s">
        <v>52</v>
      </c>
      <c r="O84" s="12" t="s">
        <v>54</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z6XVmpPqT9MtOPG2mo2WJs6KeXgPyAfxaHiZbBgk5/5MTWm+0IBFyPDUXBiDRdj2EmDIWVprgwYCEAmTMOYgNA==" saltValue="RFow3tQsH6uzq2twiXoxj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2</v>
      </c>
      <c r="C3" s="64" t="s">
        <v>58</v>
      </c>
      <c r="D3" s="64" t="s">
        <v>59</v>
      </c>
      <c r="E3" s="64" t="s">
        <v>7</v>
      </c>
      <c r="F3" s="64" t="s">
        <v>6</v>
      </c>
      <c r="G3" s="64" t="s">
        <v>25</v>
      </c>
      <c r="H3" s="70" t="s">
        <v>60</v>
      </c>
      <c r="I3" s="73"/>
      <c r="J3" s="73"/>
      <c r="K3" s="73"/>
      <c r="L3" s="73"/>
      <c r="M3" s="73"/>
      <c r="N3" s="73"/>
      <c r="O3" s="73"/>
      <c r="P3" s="73"/>
      <c r="Q3" s="73"/>
      <c r="R3" s="73"/>
      <c r="S3" s="73"/>
      <c r="T3" s="73"/>
      <c r="U3" s="73"/>
      <c r="V3" s="73"/>
      <c r="W3" s="73"/>
      <c r="X3" s="78"/>
      <c r="Y3" s="81"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13</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2" t="s">
        <v>61</v>
      </c>
      <c r="B4" s="65"/>
      <c r="C4" s="65"/>
      <c r="D4" s="65"/>
      <c r="E4" s="65"/>
      <c r="F4" s="65"/>
      <c r="G4" s="65"/>
      <c r="H4" s="71"/>
      <c r="I4" s="74"/>
      <c r="J4" s="74"/>
      <c r="K4" s="74"/>
      <c r="L4" s="74"/>
      <c r="M4" s="74"/>
      <c r="N4" s="74"/>
      <c r="O4" s="74"/>
      <c r="P4" s="74"/>
      <c r="Q4" s="74"/>
      <c r="R4" s="74"/>
      <c r="S4" s="74"/>
      <c r="T4" s="74"/>
      <c r="U4" s="74"/>
      <c r="V4" s="74"/>
      <c r="W4" s="74"/>
      <c r="X4" s="79"/>
      <c r="Y4" s="82" t="s">
        <v>51</v>
      </c>
      <c r="Z4" s="82"/>
      <c r="AA4" s="82"/>
      <c r="AB4" s="82"/>
      <c r="AC4" s="82"/>
      <c r="AD4" s="82"/>
      <c r="AE4" s="82"/>
      <c r="AF4" s="82"/>
      <c r="AG4" s="82"/>
      <c r="AH4" s="82"/>
      <c r="AI4" s="82"/>
      <c r="AJ4" s="82" t="s">
        <v>44</v>
      </c>
      <c r="AK4" s="82"/>
      <c r="AL4" s="82"/>
      <c r="AM4" s="82"/>
      <c r="AN4" s="82"/>
      <c r="AO4" s="82"/>
      <c r="AP4" s="82"/>
      <c r="AQ4" s="82"/>
      <c r="AR4" s="82"/>
      <c r="AS4" s="82"/>
      <c r="AT4" s="82"/>
      <c r="AU4" s="82" t="s">
        <v>28</v>
      </c>
      <c r="AV4" s="82"/>
      <c r="AW4" s="82"/>
      <c r="AX4" s="82"/>
      <c r="AY4" s="82"/>
      <c r="AZ4" s="82"/>
      <c r="BA4" s="82"/>
      <c r="BB4" s="82"/>
      <c r="BC4" s="82"/>
      <c r="BD4" s="82"/>
      <c r="BE4" s="82"/>
      <c r="BF4" s="82" t="s">
        <v>63</v>
      </c>
      <c r="BG4" s="82"/>
      <c r="BH4" s="82"/>
      <c r="BI4" s="82"/>
      <c r="BJ4" s="82"/>
      <c r="BK4" s="82"/>
      <c r="BL4" s="82"/>
      <c r="BM4" s="82"/>
      <c r="BN4" s="82"/>
      <c r="BO4" s="82"/>
      <c r="BP4" s="82"/>
      <c r="BQ4" s="82" t="s">
        <v>0</v>
      </c>
      <c r="BR4" s="82"/>
      <c r="BS4" s="82"/>
      <c r="BT4" s="82"/>
      <c r="BU4" s="82"/>
      <c r="BV4" s="82"/>
      <c r="BW4" s="82"/>
      <c r="BX4" s="82"/>
      <c r="BY4" s="82"/>
      <c r="BZ4" s="82"/>
      <c r="CA4" s="82"/>
      <c r="CB4" s="82" t="s">
        <v>62</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36</v>
      </c>
      <c r="DU4" s="82"/>
      <c r="DV4" s="82"/>
      <c r="DW4" s="82"/>
      <c r="DX4" s="82"/>
      <c r="DY4" s="82"/>
      <c r="DZ4" s="82"/>
      <c r="EA4" s="82"/>
      <c r="EB4" s="82"/>
      <c r="EC4" s="82"/>
      <c r="ED4" s="82"/>
      <c r="EE4" s="82" t="s">
        <v>68</v>
      </c>
      <c r="EF4" s="82"/>
      <c r="EG4" s="82"/>
      <c r="EH4" s="82"/>
      <c r="EI4" s="82"/>
      <c r="EJ4" s="82"/>
      <c r="EK4" s="82"/>
      <c r="EL4" s="82"/>
      <c r="EM4" s="82"/>
      <c r="EN4" s="82"/>
      <c r="EO4" s="82"/>
    </row>
    <row r="5" spans="1:148">
      <c r="A5" s="62" t="s">
        <v>69</v>
      </c>
      <c r="B5" s="66"/>
      <c r="C5" s="66"/>
      <c r="D5" s="66"/>
      <c r="E5" s="66"/>
      <c r="F5" s="66"/>
      <c r="G5" s="66"/>
      <c r="H5" s="72" t="s">
        <v>57</v>
      </c>
      <c r="I5" s="72" t="s">
        <v>70</v>
      </c>
      <c r="J5" s="72" t="s">
        <v>71</v>
      </c>
      <c r="K5" s="72" t="s">
        <v>72</v>
      </c>
      <c r="L5" s="72" t="s">
        <v>73</v>
      </c>
      <c r="M5" s="72" t="s">
        <v>8</v>
      </c>
      <c r="N5" s="72" t="s">
        <v>74</v>
      </c>
      <c r="O5" s="72" t="s">
        <v>75</v>
      </c>
      <c r="P5" s="72" t="s">
        <v>76</v>
      </c>
      <c r="Q5" s="72" t="s">
        <v>77</v>
      </c>
      <c r="R5" s="72" t="s">
        <v>78</v>
      </c>
      <c r="S5" s="72" t="s">
        <v>79</v>
      </c>
      <c r="T5" s="72" t="s">
        <v>80</v>
      </c>
      <c r="U5" s="72" t="s">
        <v>64</v>
      </c>
      <c r="V5" s="72" t="s">
        <v>81</v>
      </c>
      <c r="W5" s="72" t="s">
        <v>82</v>
      </c>
      <c r="X5" s="72" t="s">
        <v>83</v>
      </c>
      <c r="Y5" s="72" t="s">
        <v>84</v>
      </c>
      <c r="Z5" s="72" t="s">
        <v>85</v>
      </c>
      <c r="AA5" s="72" t="s">
        <v>86</v>
      </c>
      <c r="AB5" s="72" t="s">
        <v>87</v>
      </c>
      <c r="AC5" s="72" t="s">
        <v>88</v>
      </c>
      <c r="AD5" s="72" t="s">
        <v>90</v>
      </c>
      <c r="AE5" s="72" t="s">
        <v>91</v>
      </c>
      <c r="AF5" s="72" t="s">
        <v>92</v>
      </c>
      <c r="AG5" s="72" t="s">
        <v>93</v>
      </c>
      <c r="AH5" s="72" t="s">
        <v>94</v>
      </c>
      <c r="AI5" s="72" t="s">
        <v>43</v>
      </c>
      <c r="AJ5" s="72" t="s">
        <v>84</v>
      </c>
      <c r="AK5" s="72" t="s">
        <v>85</v>
      </c>
      <c r="AL5" s="72" t="s">
        <v>86</v>
      </c>
      <c r="AM5" s="72" t="s">
        <v>87</v>
      </c>
      <c r="AN5" s="72" t="s">
        <v>88</v>
      </c>
      <c r="AO5" s="72" t="s">
        <v>90</v>
      </c>
      <c r="AP5" s="72" t="s">
        <v>91</v>
      </c>
      <c r="AQ5" s="72" t="s">
        <v>92</v>
      </c>
      <c r="AR5" s="72" t="s">
        <v>93</v>
      </c>
      <c r="AS5" s="72" t="s">
        <v>94</v>
      </c>
      <c r="AT5" s="72" t="s">
        <v>89</v>
      </c>
      <c r="AU5" s="72" t="s">
        <v>84</v>
      </c>
      <c r="AV5" s="72" t="s">
        <v>85</v>
      </c>
      <c r="AW5" s="72" t="s">
        <v>86</v>
      </c>
      <c r="AX5" s="72" t="s">
        <v>87</v>
      </c>
      <c r="AY5" s="72" t="s">
        <v>88</v>
      </c>
      <c r="AZ5" s="72" t="s">
        <v>90</v>
      </c>
      <c r="BA5" s="72" t="s">
        <v>91</v>
      </c>
      <c r="BB5" s="72" t="s">
        <v>92</v>
      </c>
      <c r="BC5" s="72" t="s">
        <v>93</v>
      </c>
      <c r="BD5" s="72" t="s">
        <v>94</v>
      </c>
      <c r="BE5" s="72" t="s">
        <v>89</v>
      </c>
      <c r="BF5" s="72" t="s">
        <v>84</v>
      </c>
      <c r="BG5" s="72" t="s">
        <v>85</v>
      </c>
      <c r="BH5" s="72" t="s">
        <v>86</v>
      </c>
      <c r="BI5" s="72" t="s">
        <v>87</v>
      </c>
      <c r="BJ5" s="72" t="s">
        <v>88</v>
      </c>
      <c r="BK5" s="72" t="s">
        <v>90</v>
      </c>
      <c r="BL5" s="72" t="s">
        <v>91</v>
      </c>
      <c r="BM5" s="72" t="s">
        <v>92</v>
      </c>
      <c r="BN5" s="72" t="s">
        <v>93</v>
      </c>
      <c r="BO5" s="72" t="s">
        <v>94</v>
      </c>
      <c r="BP5" s="72" t="s">
        <v>89</v>
      </c>
      <c r="BQ5" s="72" t="s">
        <v>84</v>
      </c>
      <c r="BR5" s="72" t="s">
        <v>85</v>
      </c>
      <c r="BS5" s="72" t="s">
        <v>86</v>
      </c>
      <c r="BT5" s="72" t="s">
        <v>87</v>
      </c>
      <c r="BU5" s="72" t="s">
        <v>88</v>
      </c>
      <c r="BV5" s="72" t="s">
        <v>90</v>
      </c>
      <c r="BW5" s="72" t="s">
        <v>91</v>
      </c>
      <c r="BX5" s="72" t="s">
        <v>92</v>
      </c>
      <c r="BY5" s="72" t="s">
        <v>93</v>
      </c>
      <c r="BZ5" s="72" t="s">
        <v>94</v>
      </c>
      <c r="CA5" s="72" t="s">
        <v>89</v>
      </c>
      <c r="CB5" s="72" t="s">
        <v>84</v>
      </c>
      <c r="CC5" s="72" t="s">
        <v>85</v>
      </c>
      <c r="CD5" s="72" t="s">
        <v>86</v>
      </c>
      <c r="CE5" s="72" t="s">
        <v>87</v>
      </c>
      <c r="CF5" s="72" t="s">
        <v>88</v>
      </c>
      <c r="CG5" s="72" t="s">
        <v>90</v>
      </c>
      <c r="CH5" s="72" t="s">
        <v>91</v>
      </c>
      <c r="CI5" s="72" t="s">
        <v>92</v>
      </c>
      <c r="CJ5" s="72" t="s">
        <v>93</v>
      </c>
      <c r="CK5" s="72" t="s">
        <v>94</v>
      </c>
      <c r="CL5" s="72" t="s">
        <v>89</v>
      </c>
      <c r="CM5" s="72" t="s">
        <v>84</v>
      </c>
      <c r="CN5" s="72" t="s">
        <v>85</v>
      </c>
      <c r="CO5" s="72" t="s">
        <v>86</v>
      </c>
      <c r="CP5" s="72" t="s">
        <v>87</v>
      </c>
      <c r="CQ5" s="72" t="s">
        <v>88</v>
      </c>
      <c r="CR5" s="72" t="s">
        <v>90</v>
      </c>
      <c r="CS5" s="72" t="s">
        <v>91</v>
      </c>
      <c r="CT5" s="72" t="s">
        <v>92</v>
      </c>
      <c r="CU5" s="72" t="s">
        <v>93</v>
      </c>
      <c r="CV5" s="72" t="s">
        <v>94</v>
      </c>
      <c r="CW5" s="72" t="s">
        <v>89</v>
      </c>
      <c r="CX5" s="72" t="s">
        <v>84</v>
      </c>
      <c r="CY5" s="72" t="s">
        <v>85</v>
      </c>
      <c r="CZ5" s="72" t="s">
        <v>86</v>
      </c>
      <c r="DA5" s="72" t="s">
        <v>87</v>
      </c>
      <c r="DB5" s="72" t="s">
        <v>88</v>
      </c>
      <c r="DC5" s="72" t="s">
        <v>90</v>
      </c>
      <c r="DD5" s="72" t="s">
        <v>91</v>
      </c>
      <c r="DE5" s="72" t="s">
        <v>92</v>
      </c>
      <c r="DF5" s="72" t="s">
        <v>93</v>
      </c>
      <c r="DG5" s="72" t="s">
        <v>94</v>
      </c>
      <c r="DH5" s="72" t="s">
        <v>89</v>
      </c>
      <c r="DI5" s="72" t="s">
        <v>84</v>
      </c>
      <c r="DJ5" s="72" t="s">
        <v>85</v>
      </c>
      <c r="DK5" s="72" t="s">
        <v>86</v>
      </c>
      <c r="DL5" s="72" t="s">
        <v>87</v>
      </c>
      <c r="DM5" s="72" t="s">
        <v>88</v>
      </c>
      <c r="DN5" s="72" t="s">
        <v>90</v>
      </c>
      <c r="DO5" s="72" t="s">
        <v>91</v>
      </c>
      <c r="DP5" s="72" t="s">
        <v>92</v>
      </c>
      <c r="DQ5" s="72" t="s">
        <v>93</v>
      </c>
      <c r="DR5" s="72" t="s">
        <v>94</v>
      </c>
      <c r="DS5" s="72" t="s">
        <v>89</v>
      </c>
      <c r="DT5" s="72" t="s">
        <v>84</v>
      </c>
      <c r="DU5" s="72" t="s">
        <v>85</v>
      </c>
      <c r="DV5" s="72" t="s">
        <v>86</v>
      </c>
      <c r="DW5" s="72" t="s">
        <v>87</v>
      </c>
      <c r="DX5" s="72" t="s">
        <v>88</v>
      </c>
      <c r="DY5" s="72" t="s">
        <v>90</v>
      </c>
      <c r="DZ5" s="72" t="s">
        <v>91</v>
      </c>
      <c r="EA5" s="72" t="s">
        <v>92</v>
      </c>
      <c r="EB5" s="72" t="s">
        <v>93</v>
      </c>
      <c r="EC5" s="72" t="s">
        <v>94</v>
      </c>
      <c r="ED5" s="72" t="s">
        <v>89</v>
      </c>
      <c r="EE5" s="72" t="s">
        <v>84</v>
      </c>
      <c r="EF5" s="72" t="s">
        <v>85</v>
      </c>
      <c r="EG5" s="72" t="s">
        <v>86</v>
      </c>
      <c r="EH5" s="72" t="s">
        <v>87</v>
      </c>
      <c r="EI5" s="72" t="s">
        <v>88</v>
      </c>
      <c r="EJ5" s="72" t="s">
        <v>90</v>
      </c>
      <c r="EK5" s="72" t="s">
        <v>91</v>
      </c>
      <c r="EL5" s="72" t="s">
        <v>92</v>
      </c>
      <c r="EM5" s="72" t="s">
        <v>93</v>
      </c>
      <c r="EN5" s="72" t="s">
        <v>94</v>
      </c>
      <c r="EO5" s="72" t="s">
        <v>89</v>
      </c>
    </row>
    <row r="6" spans="1:148" s="61" customFormat="1">
      <c r="A6" s="62" t="s">
        <v>95</v>
      </c>
      <c r="B6" s="67">
        <f t="shared" ref="B6:X6" si="1">B7</f>
        <v>2023</v>
      </c>
      <c r="C6" s="67">
        <f t="shared" si="1"/>
        <v>92045</v>
      </c>
      <c r="D6" s="67">
        <f t="shared" si="1"/>
        <v>46</v>
      </c>
      <c r="E6" s="67">
        <f t="shared" si="1"/>
        <v>17</v>
      </c>
      <c r="F6" s="67">
        <f t="shared" si="1"/>
        <v>5</v>
      </c>
      <c r="G6" s="67">
        <f t="shared" si="1"/>
        <v>0</v>
      </c>
      <c r="H6" s="67" t="str">
        <f t="shared" si="1"/>
        <v>栃木県　佐野市</v>
      </c>
      <c r="I6" s="67" t="str">
        <f t="shared" si="1"/>
        <v>法適用</v>
      </c>
      <c r="J6" s="67" t="str">
        <f t="shared" si="1"/>
        <v>下水道事業</v>
      </c>
      <c r="K6" s="67" t="str">
        <f t="shared" si="1"/>
        <v>農業集落排水</v>
      </c>
      <c r="L6" s="67" t="str">
        <f t="shared" si="1"/>
        <v>F2</v>
      </c>
      <c r="M6" s="67" t="str">
        <f t="shared" si="1"/>
        <v>非設置</v>
      </c>
      <c r="N6" s="75" t="str">
        <f t="shared" si="1"/>
        <v>-</v>
      </c>
      <c r="O6" s="75">
        <f t="shared" si="1"/>
        <v>59.24</v>
      </c>
      <c r="P6" s="75">
        <f t="shared" si="1"/>
        <v>0.85</v>
      </c>
      <c r="Q6" s="75">
        <f t="shared" si="1"/>
        <v>111.09</v>
      </c>
      <c r="R6" s="75">
        <f t="shared" si="1"/>
        <v>2200</v>
      </c>
      <c r="S6" s="75">
        <f t="shared" si="1"/>
        <v>114146</v>
      </c>
      <c r="T6" s="75">
        <f t="shared" si="1"/>
        <v>356.04</v>
      </c>
      <c r="U6" s="75">
        <f t="shared" si="1"/>
        <v>320.60000000000002</v>
      </c>
      <c r="V6" s="75">
        <f t="shared" si="1"/>
        <v>966</v>
      </c>
      <c r="W6" s="75">
        <f t="shared" si="1"/>
        <v>0.54</v>
      </c>
      <c r="X6" s="75">
        <f t="shared" si="1"/>
        <v>1788.89</v>
      </c>
      <c r="Y6" s="83" t="str">
        <f t="shared" ref="Y6:AH6" si="2">IF(Y7="",NA(),Y7)</f>
        <v>-</v>
      </c>
      <c r="Z6" s="83">
        <f t="shared" si="2"/>
        <v>250.87</v>
      </c>
      <c r="AA6" s="83">
        <f t="shared" si="2"/>
        <v>214.38</v>
      </c>
      <c r="AB6" s="83">
        <f t="shared" si="2"/>
        <v>270.27</v>
      </c>
      <c r="AC6" s="83">
        <f t="shared" si="2"/>
        <v>203.38</v>
      </c>
      <c r="AD6" s="83" t="str">
        <f t="shared" si="2"/>
        <v>-</v>
      </c>
      <c r="AE6" s="83">
        <f t="shared" si="2"/>
        <v>106.37</v>
      </c>
      <c r="AF6" s="83">
        <f t="shared" si="2"/>
        <v>106.07</v>
      </c>
      <c r="AG6" s="83">
        <f t="shared" si="2"/>
        <v>105.5</v>
      </c>
      <c r="AH6" s="83">
        <f t="shared" si="2"/>
        <v>106.35</v>
      </c>
      <c r="AI6" s="75" t="str">
        <f>IF(AI7="","",IF(AI7="-","【-】","【"&amp;SUBSTITUTE(TEXT(AI7,"#,##0.00"),"-","△")&amp;"】"))</f>
        <v>【104.44】</v>
      </c>
      <c r="AJ6" s="83" t="str">
        <f t="shared" ref="AJ6:AS6" si="3">IF(AJ7="",NA(),AJ7)</f>
        <v>-</v>
      </c>
      <c r="AK6" s="75">
        <f t="shared" si="3"/>
        <v>0</v>
      </c>
      <c r="AL6" s="75">
        <f t="shared" si="3"/>
        <v>0</v>
      </c>
      <c r="AM6" s="75">
        <f t="shared" si="3"/>
        <v>0</v>
      </c>
      <c r="AN6" s="75">
        <f t="shared" si="3"/>
        <v>0</v>
      </c>
      <c r="AO6" s="83" t="str">
        <f t="shared" si="3"/>
        <v>-</v>
      </c>
      <c r="AP6" s="83">
        <f t="shared" si="3"/>
        <v>139.02000000000001</v>
      </c>
      <c r="AQ6" s="83">
        <f t="shared" si="3"/>
        <v>132.04</v>
      </c>
      <c r="AR6" s="83">
        <f t="shared" si="3"/>
        <v>145.43</v>
      </c>
      <c r="AS6" s="83">
        <f t="shared" si="3"/>
        <v>129.88999999999999</v>
      </c>
      <c r="AT6" s="75" t="str">
        <f>IF(AT7="","",IF(AT7="-","【-】","【"&amp;SUBSTITUTE(TEXT(AT7,"#,##0.00"),"-","△")&amp;"】"))</f>
        <v>【124.06】</v>
      </c>
      <c r="AU6" s="83" t="str">
        <f t="shared" ref="AU6:BD6" si="4">IF(AU7="",NA(),AU7)</f>
        <v>-</v>
      </c>
      <c r="AV6" s="83">
        <f t="shared" si="4"/>
        <v>146.13</v>
      </c>
      <c r="AW6" s="83">
        <f t="shared" si="4"/>
        <v>190.28</v>
      </c>
      <c r="AX6" s="83">
        <f t="shared" si="4"/>
        <v>303</v>
      </c>
      <c r="AY6" s="83">
        <f t="shared" si="4"/>
        <v>322.25</v>
      </c>
      <c r="AZ6" s="83" t="str">
        <f t="shared" si="4"/>
        <v>-</v>
      </c>
      <c r="BA6" s="83">
        <f t="shared" si="4"/>
        <v>29.13</v>
      </c>
      <c r="BB6" s="83">
        <f t="shared" si="4"/>
        <v>35.69</v>
      </c>
      <c r="BC6" s="83">
        <f t="shared" si="4"/>
        <v>38.4</v>
      </c>
      <c r="BD6" s="83">
        <f t="shared" si="4"/>
        <v>44.04</v>
      </c>
      <c r="BE6" s="75" t="str">
        <f>IF(BE7="","",IF(BE7="-","【-】","【"&amp;SUBSTITUTE(TEXT(BE7,"#,##0.00"),"-","△")&amp;"】"))</f>
        <v>【42.02】</v>
      </c>
      <c r="BF6" s="83" t="str">
        <f t="shared" ref="BF6:BO6" si="5">IF(BF7="",NA(),BF7)</f>
        <v>-</v>
      </c>
      <c r="BG6" s="75">
        <f t="shared" si="5"/>
        <v>0</v>
      </c>
      <c r="BH6" s="75">
        <f t="shared" si="5"/>
        <v>0</v>
      </c>
      <c r="BI6" s="83">
        <f t="shared" si="5"/>
        <v>0.71</v>
      </c>
      <c r="BJ6" s="75">
        <f t="shared" si="5"/>
        <v>0</v>
      </c>
      <c r="BK6" s="83" t="str">
        <f t="shared" si="5"/>
        <v>-</v>
      </c>
      <c r="BL6" s="83">
        <f t="shared" si="5"/>
        <v>867.83</v>
      </c>
      <c r="BM6" s="83">
        <f t="shared" si="5"/>
        <v>791.76</v>
      </c>
      <c r="BN6" s="83">
        <f t="shared" si="5"/>
        <v>900.82</v>
      </c>
      <c r="BO6" s="83">
        <f t="shared" si="5"/>
        <v>839.21</v>
      </c>
      <c r="BP6" s="75" t="str">
        <f>IF(BP7="","",IF(BP7="-","【-】","【"&amp;SUBSTITUTE(TEXT(BP7,"#,##0.00"),"-","△")&amp;"】"))</f>
        <v>【785.10】</v>
      </c>
      <c r="BQ6" s="83" t="str">
        <f t="shared" ref="BQ6:BZ6" si="6">IF(BQ7="",NA(),BQ7)</f>
        <v>-</v>
      </c>
      <c r="BR6" s="83">
        <f t="shared" si="6"/>
        <v>25.64</v>
      </c>
      <c r="BS6" s="83">
        <f t="shared" si="6"/>
        <v>31.04</v>
      </c>
      <c r="BT6" s="83">
        <f t="shared" si="6"/>
        <v>24.27</v>
      </c>
      <c r="BU6" s="83">
        <f t="shared" si="6"/>
        <v>30.55</v>
      </c>
      <c r="BV6" s="83" t="str">
        <f t="shared" si="6"/>
        <v>-</v>
      </c>
      <c r="BW6" s="83">
        <f t="shared" si="6"/>
        <v>57.08</v>
      </c>
      <c r="BX6" s="83">
        <f t="shared" si="6"/>
        <v>56.26</v>
      </c>
      <c r="BY6" s="83">
        <f t="shared" si="6"/>
        <v>52.94</v>
      </c>
      <c r="BZ6" s="83">
        <f t="shared" si="6"/>
        <v>52.05</v>
      </c>
      <c r="CA6" s="75" t="str">
        <f>IF(CA7="","",IF(CA7="-","【-】","【"&amp;SUBSTITUTE(TEXT(CA7,"#,##0.00"),"-","△")&amp;"】"))</f>
        <v>【56.93】</v>
      </c>
      <c r="CB6" s="83" t="str">
        <f t="shared" ref="CB6:CK6" si="7">IF(CB7="",NA(),CB7)</f>
        <v>-</v>
      </c>
      <c r="CC6" s="83">
        <f t="shared" si="7"/>
        <v>424.42</v>
      </c>
      <c r="CD6" s="83">
        <f t="shared" si="7"/>
        <v>352.55</v>
      </c>
      <c r="CE6" s="83">
        <f t="shared" si="7"/>
        <v>452.78</v>
      </c>
      <c r="CF6" s="83">
        <f t="shared" si="7"/>
        <v>362.18</v>
      </c>
      <c r="CG6" s="83" t="str">
        <f t="shared" si="7"/>
        <v>-</v>
      </c>
      <c r="CH6" s="83">
        <f t="shared" si="7"/>
        <v>274.99</v>
      </c>
      <c r="CI6" s="83">
        <f t="shared" si="7"/>
        <v>282.08999999999997</v>
      </c>
      <c r="CJ6" s="83">
        <f t="shared" si="7"/>
        <v>303.27999999999997</v>
      </c>
      <c r="CK6" s="83">
        <f t="shared" si="7"/>
        <v>301.86</v>
      </c>
      <c r="CL6" s="75" t="str">
        <f>IF(CL7="","",IF(CL7="-","【-】","【"&amp;SUBSTITUTE(TEXT(CL7,"#,##0.00"),"-","△")&amp;"】"))</f>
        <v>【271.15】</v>
      </c>
      <c r="CM6" s="83" t="str">
        <f t="shared" ref="CM6:CV6" si="8">IF(CM7="",NA(),CM7)</f>
        <v>-</v>
      </c>
      <c r="CN6" s="83">
        <f t="shared" si="8"/>
        <v>55.23</v>
      </c>
      <c r="CO6" s="83">
        <f t="shared" si="8"/>
        <v>59.91</v>
      </c>
      <c r="CP6" s="83">
        <f t="shared" si="8"/>
        <v>48.55</v>
      </c>
      <c r="CQ6" s="83">
        <f t="shared" si="8"/>
        <v>43.43</v>
      </c>
      <c r="CR6" s="83" t="str">
        <f t="shared" si="8"/>
        <v>-</v>
      </c>
      <c r="CS6" s="83">
        <f t="shared" si="8"/>
        <v>54.83</v>
      </c>
      <c r="CT6" s="83">
        <f t="shared" si="8"/>
        <v>66.53</v>
      </c>
      <c r="CU6" s="83">
        <f t="shared" si="8"/>
        <v>52.35</v>
      </c>
      <c r="CV6" s="83">
        <f t="shared" si="8"/>
        <v>46.25</v>
      </c>
      <c r="CW6" s="75" t="str">
        <f>IF(CW7="","",IF(CW7="-","【-】","【"&amp;SUBSTITUTE(TEXT(CW7,"#,##0.00"),"-","△")&amp;"】"))</f>
        <v>【49.87】</v>
      </c>
      <c r="CX6" s="83" t="str">
        <f t="shared" ref="CX6:DG6" si="9">IF(CX7="",NA(),CX7)</f>
        <v>-</v>
      </c>
      <c r="CY6" s="83">
        <f t="shared" si="9"/>
        <v>82.25</v>
      </c>
      <c r="CZ6" s="83">
        <f t="shared" si="9"/>
        <v>84.84</v>
      </c>
      <c r="DA6" s="83">
        <f t="shared" si="9"/>
        <v>85.23</v>
      </c>
      <c r="DB6" s="83">
        <f t="shared" si="9"/>
        <v>86.54</v>
      </c>
      <c r="DC6" s="83" t="str">
        <f t="shared" si="9"/>
        <v>-</v>
      </c>
      <c r="DD6" s="83">
        <f t="shared" si="9"/>
        <v>84.7</v>
      </c>
      <c r="DE6" s="83">
        <f t="shared" si="9"/>
        <v>84.67</v>
      </c>
      <c r="DF6" s="83">
        <f t="shared" si="9"/>
        <v>84.39</v>
      </c>
      <c r="DG6" s="83">
        <f t="shared" si="9"/>
        <v>83.96</v>
      </c>
      <c r="DH6" s="75" t="str">
        <f>IF(DH7="","",IF(DH7="-","【-】","【"&amp;SUBSTITUTE(TEXT(DH7,"#,##0.00"),"-","△")&amp;"】"))</f>
        <v>【87.54】</v>
      </c>
      <c r="DI6" s="83" t="str">
        <f t="shared" ref="DI6:DR6" si="10">IF(DI7="",NA(),DI7)</f>
        <v>-</v>
      </c>
      <c r="DJ6" s="83">
        <f t="shared" si="10"/>
        <v>4.26</v>
      </c>
      <c r="DK6" s="83">
        <f t="shared" si="10"/>
        <v>8.49</v>
      </c>
      <c r="DL6" s="83">
        <f t="shared" si="10"/>
        <v>12.28</v>
      </c>
      <c r="DM6" s="83">
        <f t="shared" si="10"/>
        <v>15.2</v>
      </c>
      <c r="DN6" s="83" t="str">
        <f t="shared" si="10"/>
        <v>-</v>
      </c>
      <c r="DO6" s="83">
        <f t="shared" si="10"/>
        <v>20.34</v>
      </c>
      <c r="DP6" s="83">
        <f t="shared" si="10"/>
        <v>21.85</v>
      </c>
      <c r="DQ6" s="83">
        <f t="shared" si="10"/>
        <v>25.19</v>
      </c>
      <c r="DR6" s="83">
        <f t="shared" si="10"/>
        <v>25.46</v>
      </c>
      <c r="DS6" s="75" t="str">
        <f>IF(DS7="","",IF(DS7="-","【-】","【"&amp;SUBSTITUTE(TEXT(DS7,"#,##0.00"),"-","△")&amp;"】"))</f>
        <v>【28.42】</v>
      </c>
      <c r="DT6" s="83" t="str">
        <f t="shared" ref="DT6:EC6" si="11">IF(DT7="",NA(),DT7)</f>
        <v>-</v>
      </c>
      <c r="DU6" s="75">
        <f t="shared" si="11"/>
        <v>0</v>
      </c>
      <c r="DV6" s="75">
        <f t="shared" si="11"/>
        <v>0</v>
      </c>
      <c r="DW6" s="75">
        <f t="shared" si="11"/>
        <v>0</v>
      </c>
      <c r="DX6" s="75">
        <f t="shared" si="11"/>
        <v>0</v>
      </c>
      <c r="DY6" s="83" t="str">
        <f t="shared" si="11"/>
        <v>-</v>
      </c>
      <c r="DZ6" s="75">
        <f t="shared" si="11"/>
        <v>0</v>
      </c>
      <c r="EA6" s="75">
        <f t="shared" si="11"/>
        <v>0</v>
      </c>
      <c r="EB6" s="75">
        <f t="shared" si="11"/>
        <v>0</v>
      </c>
      <c r="EC6" s="83">
        <f t="shared" si="11"/>
        <v>0.19</v>
      </c>
      <c r="ED6" s="75" t="str">
        <f>IF(ED7="","",IF(ED7="-","【-】","【"&amp;SUBSTITUTE(TEXT(ED7,"#,##0.00"),"-","△")&amp;"】"))</f>
        <v>【0.08】</v>
      </c>
      <c r="EE6" s="83" t="str">
        <f t="shared" ref="EE6:EN6" si="12">IF(EE7="",NA(),EE7)</f>
        <v>-</v>
      </c>
      <c r="EF6" s="75">
        <f t="shared" si="12"/>
        <v>0</v>
      </c>
      <c r="EG6" s="75">
        <f t="shared" si="12"/>
        <v>0</v>
      </c>
      <c r="EH6" s="75">
        <f t="shared" si="12"/>
        <v>0</v>
      </c>
      <c r="EI6" s="75">
        <f t="shared" si="12"/>
        <v>0</v>
      </c>
      <c r="EJ6" s="83" t="str">
        <f t="shared" si="12"/>
        <v>-</v>
      </c>
      <c r="EK6" s="83">
        <f t="shared" si="12"/>
        <v>0.25</v>
      </c>
      <c r="EL6" s="83">
        <f t="shared" si="12"/>
        <v>5.e-002</v>
      </c>
      <c r="EM6" s="83">
        <f t="shared" si="12"/>
        <v>3.e-002</v>
      </c>
      <c r="EN6" s="83">
        <f t="shared" si="12"/>
        <v>3.e-002</v>
      </c>
      <c r="EO6" s="75" t="str">
        <f>IF(EO7="","",IF(EO7="-","【-】","【"&amp;SUBSTITUTE(TEXT(EO7,"#,##0.00"),"-","△")&amp;"】"))</f>
        <v>【0.02】</v>
      </c>
    </row>
    <row r="7" spans="1:148" s="61" customFormat="1">
      <c r="A7" s="62"/>
      <c r="B7" s="68">
        <v>2023</v>
      </c>
      <c r="C7" s="68">
        <v>92045</v>
      </c>
      <c r="D7" s="68">
        <v>46</v>
      </c>
      <c r="E7" s="68">
        <v>17</v>
      </c>
      <c r="F7" s="68">
        <v>5</v>
      </c>
      <c r="G7" s="68">
        <v>0</v>
      </c>
      <c r="H7" s="68" t="s">
        <v>96</v>
      </c>
      <c r="I7" s="68" t="s">
        <v>97</v>
      </c>
      <c r="J7" s="68" t="s">
        <v>98</v>
      </c>
      <c r="K7" s="68" t="s">
        <v>99</v>
      </c>
      <c r="L7" s="68" t="s">
        <v>100</v>
      </c>
      <c r="M7" s="68" t="s">
        <v>101</v>
      </c>
      <c r="N7" s="76" t="s">
        <v>102</v>
      </c>
      <c r="O7" s="76">
        <v>59.24</v>
      </c>
      <c r="P7" s="76">
        <v>0.85</v>
      </c>
      <c r="Q7" s="76">
        <v>111.09</v>
      </c>
      <c r="R7" s="76">
        <v>2200</v>
      </c>
      <c r="S7" s="76">
        <v>114146</v>
      </c>
      <c r="T7" s="76">
        <v>356.04</v>
      </c>
      <c r="U7" s="76">
        <v>320.60000000000002</v>
      </c>
      <c r="V7" s="76">
        <v>966</v>
      </c>
      <c r="W7" s="76">
        <v>0.54</v>
      </c>
      <c r="X7" s="76">
        <v>1788.89</v>
      </c>
      <c r="Y7" s="76" t="s">
        <v>102</v>
      </c>
      <c r="Z7" s="76">
        <v>250.87</v>
      </c>
      <c r="AA7" s="76">
        <v>214.38</v>
      </c>
      <c r="AB7" s="76">
        <v>270.27</v>
      </c>
      <c r="AC7" s="76">
        <v>203.38</v>
      </c>
      <c r="AD7" s="76" t="s">
        <v>102</v>
      </c>
      <c r="AE7" s="76">
        <v>106.37</v>
      </c>
      <c r="AF7" s="76">
        <v>106.07</v>
      </c>
      <c r="AG7" s="76">
        <v>105.5</v>
      </c>
      <c r="AH7" s="76">
        <v>106.35</v>
      </c>
      <c r="AI7" s="76">
        <v>104.44</v>
      </c>
      <c r="AJ7" s="76" t="s">
        <v>102</v>
      </c>
      <c r="AK7" s="76">
        <v>0</v>
      </c>
      <c r="AL7" s="76">
        <v>0</v>
      </c>
      <c r="AM7" s="76">
        <v>0</v>
      </c>
      <c r="AN7" s="76">
        <v>0</v>
      </c>
      <c r="AO7" s="76" t="s">
        <v>102</v>
      </c>
      <c r="AP7" s="76">
        <v>139.02000000000001</v>
      </c>
      <c r="AQ7" s="76">
        <v>132.04</v>
      </c>
      <c r="AR7" s="76">
        <v>145.43</v>
      </c>
      <c r="AS7" s="76">
        <v>129.88999999999999</v>
      </c>
      <c r="AT7" s="76">
        <v>124.06</v>
      </c>
      <c r="AU7" s="76" t="s">
        <v>102</v>
      </c>
      <c r="AV7" s="76">
        <v>146.13</v>
      </c>
      <c r="AW7" s="76">
        <v>190.28</v>
      </c>
      <c r="AX7" s="76">
        <v>303</v>
      </c>
      <c r="AY7" s="76">
        <v>322.25</v>
      </c>
      <c r="AZ7" s="76" t="s">
        <v>102</v>
      </c>
      <c r="BA7" s="76">
        <v>29.13</v>
      </c>
      <c r="BB7" s="76">
        <v>35.69</v>
      </c>
      <c r="BC7" s="76">
        <v>38.4</v>
      </c>
      <c r="BD7" s="76">
        <v>44.04</v>
      </c>
      <c r="BE7" s="76">
        <v>42.02</v>
      </c>
      <c r="BF7" s="76" t="s">
        <v>102</v>
      </c>
      <c r="BG7" s="76">
        <v>0</v>
      </c>
      <c r="BH7" s="76">
        <v>0</v>
      </c>
      <c r="BI7" s="76">
        <v>0.71</v>
      </c>
      <c r="BJ7" s="76">
        <v>0</v>
      </c>
      <c r="BK7" s="76" t="s">
        <v>102</v>
      </c>
      <c r="BL7" s="76">
        <v>867.83</v>
      </c>
      <c r="BM7" s="76">
        <v>791.76</v>
      </c>
      <c r="BN7" s="76">
        <v>900.82</v>
      </c>
      <c r="BO7" s="76">
        <v>839.21</v>
      </c>
      <c r="BP7" s="76">
        <v>785.1</v>
      </c>
      <c r="BQ7" s="76" t="s">
        <v>102</v>
      </c>
      <c r="BR7" s="76">
        <v>25.64</v>
      </c>
      <c r="BS7" s="76">
        <v>31.04</v>
      </c>
      <c r="BT7" s="76">
        <v>24.27</v>
      </c>
      <c r="BU7" s="76">
        <v>30.55</v>
      </c>
      <c r="BV7" s="76" t="s">
        <v>102</v>
      </c>
      <c r="BW7" s="76">
        <v>57.08</v>
      </c>
      <c r="BX7" s="76">
        <v>56.26</v>
      </c>
      <c r="BY7" s="76">
        <v>52.94</v>
      </c>
      <c r="BZ7" s="76">
        <v>52.05</v>
      </c>
      <c r="CA7" s="76">
        <v>56.93</v>
      </c>
      <c r="CB7" s="76" t="s">
        <v>102</v>
      </c>
      <c r="CC7" s="76">
        <v>424.42</v>
      </c>
      <c r="CD7" s="76">
        <v>352.55</v>
      </c>
      <c r="CE7" s="76">
        <v>452.78</v>
      </c>
      <c r="CF7" s="76">
        <v>362.18</v>
      </c>
      <c r="CG7" s="76" t="s">
        <v>102</v>
      </c>
      <c r="CH7" s="76">
        <v>274.99</v>
      </c>
      <c r="CI7" s="76">
        <v>282.08999999999997</v>
      </c>
      <c r="CJ7" s="76">
        <v>303.27999999999997</v>
      </c>
      <c r="CK7" s="76">
        <v>301.86</v>
      </c>
      <c r="CL7" s="76">
        <v>271.14999999999998</v>
      </c>
      <c r="CM7" s="76" t="s">
        <v>102</v>
      </c>
      <c r="CN7" s="76">
        <v>55.23</v>
      </c>
      <c r="CO7" s="76">
        <v>59.91</v>
      </c>
      <c r="CP7" s="76">
        <v>48.55</v>
      </c>
      <c r="CQ7" s="76">
        <v>43.43</v>
      </c>
      <c r="CR7" s="76" t="s">
        <v>102</v>
      </c>
      <c r="CS7" s="76">
        <v>54.83</v>
      </c>
      <c r="CT7" s="76">
        <v>66.53</v>
      </c>
      <c r="CU7" s="76">
        <v>52.35</v>
      </c>
      <c r="CV7" s="76">
        <v>46.25</v>
      </c>
      <c r="CW7" s="76">
        <v>49.87</v>
      </c>
      <c r="CX7" s="76" t="s">
        <v>102</v>
      </c>
      <c r="CY7" s="76">
        <v>82.25</v>
      </c>
      <c r="CZ7" s="76">
        <v>84.84</v>
      </c>
      <c r="DA7" s="76">
        <v>85.23</v>
      </c>
      <c r="DB7" s="76">
        <v>86.54</v>
      </c>
      <c r="DC7" s="76" t="s">
        <v>102</v>
      </c>
      <c r="DD7" s="76">
        <v>84.7</v>
      </c>
      <c r="DE7" s="76">
        <v>84.67</v>
      </c>
      <c r="DF7" s="76">
        <v>84.39</v>
      </c>
      <c r="DG7" s="76">
        <v>83.96</v>
      </c>
      <c r="DH7" s="76">
        <v>87.54</v>
      </c>
      <c r="DI7" s="76" t="s">
        <v>102</v>
      </c>
      <c r="DJ7" s="76">
        <v>4.26</v>
      </c>
      <c r="DK7" s="76">
        <v>8.49</v>
      </c>
      <c r="DL7" s="76">
        <v>12.28</v>
      </c>
      <c r="DM7" s="76">
        <v>15.2</v>
      </c>
      <c r="DN7" s="76" t="s">
        <v>102</v>
      </c>
      <c r="DO7" s="76">
        <v>20.34</v>
      </c>
      <c r="DP7" s="76">
        <v>21.85</v>
      </c>
      <c r="DQ7" s="76">
        <v>25.19</v>
      </c>
      <c r="DR7" s="76">
        <v>25.46</v>
      </c>
      <c r="DS7" s="76">
        <v>28.42</v>
      </c>
      <c r="DT7" s="76" t="s">
        <v>102</v>
      </c>
      <c r="DU7" s="76">
        <v>0</v>
      </c>
      <c r="DV7" s="76">
        <v>0</v>
      </c>
      <c r="DW7" s="76">
        <v>0</v>
      </c>
      <c r="DX7" s="76">
        <v>0</v>
      </c>
      <c r="DY7" s="76" t="s">
        <v>102</v>
      </c>
      <c r="DZ7" s="76">
        <v>0</v>
      </c>
      <c r="EA7" s="76">
        <v>0</v>
      </c>
      <c r="EB7" s="76">
        <v>0</v>
      </c>
      <c r="EC7" s="76">
        <v>0.19</v>
      </c>
      <c r="ED7" s="76">
        <v>8.e-002</v>
      </c>
      <c r="EE7" s="76" t="s">
        <v>102</v>
      </c>
      <c r="EF7" s="76">
        <v>0</v>
      </c>
      <c r="EG7" s="76">
        <v>0</v>
      </c>
      <c r="EH7" s="76">
        <v>0</v>
      </c>
      <c r="EI7" s="76">
        <v>0</v>
      </c>
      <c r="EJ7" s="76" t="s">
        <v>102</v>
      </c>
      <c r="EK7" s="76">
        <v>0.25</v>
      </c>
      <c r="EL7" s="76">
        <v>5.e-002</v>
      </c>
      <c r="EM7" s="76">
        <v>3.e-002</v>
      </c>
      <c r="EN7" s="76">
        <v>3.e-002</v>
      </c>
      <c r="EO7" s="76">
        <v>2.e-002</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3"/>
      <c r="B9" s="63" t="s">
        <v>103</v>
      </c>
      <c r="C9" s="63" t="s">
        <v>104</v>
      </c>
      <c r="D9" s="63" t="s">
        <v>105</v>
      </c>
      <c r="E9" s="63" t="s">
        <v>106</v>
      </c>
      <c r="F9" s="63" t="s">
        <v>107</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3" t="s">
        <v>2</v>
      </c>
      <c r="B10" s="69">
        <f>DATEVALUE($B7-B11&amp;"/1/"&amp;B12)</f>
        <v>36892</v>
      </c>
      <c r="C10" s="69">
        <f>DATEVALUE($B7-C11&amp;"/1/"&amp;C12)</f>
        <v>37257</v>
      </c>
      <c r="D10" s="69">
        <f>DATEVALUE($B7-D11&amp;"/1/"&amp;D12)</f>
        <v>37623</v>
      </c>
      <c r="E10" s="69">
        <f>DATEVALUE($B7-E11&amp;"/1/"&amp;E12)</f>
        <v>37989</v>
      </c>
      <c r="F10" s="69">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http://schemas.openxmlformats.org/officeDocument/2006/extended-properties" xmlns:vt="http://schemas.openxmlformats.org/officeDocument/2006/docPropsVTypes">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4.0001</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2025-01-24T07:16:27Z</dcterms:created>
  <dcterms:modified xsi:type="dcterms:W3CDTF">2025-01-28T23:42:04Z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2025-01-28T23:42:04Z</vt:filetime>
  </property>
</Properties>
</file>