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360" windowHeight="7635" activeTab="0"/>
  </bookViews>
  <sheets>
    <sheet name="法非適用_下水道事業" sheetId="1" r:id="rId1"/>
    <sheet name="データ" sheetId="2" state="hidden" r:id="rId2"/>
  </sheets>
  <definedNames/>
  <calcPr fullCalcOnLoad="1"/>
</workbook>
</file>

<file path=xl/sharedStrings.xml><?xml version="1.0" encoding="utf-8"?>
<sst xmlns="http://schemas.openxmlformats.org/spreadsheetml/2006/main" count="242" uniqueCount="126">
  <si>
    <t>経営比較分析表（平成29年度決算）</t>
  </si>
  <si>
    <t>業務名</t>
  </si>
  <si>
    <t>業種名</t>
  </si>
  <si>
    <t>事業名</t>
  </si>
  <si>
    <t>類似団体区分</t>
  </si>
  <si>
    <t>管理者の情報</t>
  </si>
  <si>
    <t>人口（人）</t>
  </si>
  <si>
    <r>
      <t>面積(km</t>
    </r>
    <r>
      <rPr>
        <b/>
        <vertAlign val="superscript"/>
        <sz val="11"/>
        <color indexed="8"/>
        <rFont val="ＭＳ ゴシック"/>
        <family val="3"/>
      </rPr>
      <t>2</t>
    </r>
    <r>
      <rPr>
        <b/>
        <sz val="11"/>
        <color indexed="8"/>
        <rFont val="ＭＳ ゴシック"/>
        <family val="3"/>
      </rPr>
      <t>)</t>
    </r>
  </si>
  <si>
    <r>
      <t>人口密度(人/km</t>
    </r>
    <r>
      <rPr>
        <b/>
        <vertAlign val="superscript"/>
        <sz val="11"/>
        <color indexed="8"/>
        <rFont val="ＭＳ ゴシック"/>
        <family val="3"/>
      </rPr>
      <t>2</t>
    </r>
    <r>
      <rPr>
        <b/>
        <sz val="11"/>
        <color indexed="8"/>
        <rFont val="ＭＳ ゴシック"/>
        <family val="3"/>
      </rPr>
      <t>)</t>
    </r>
  </si>
  <si>
    <t>グラフ凡例</t>
  </si>
  <si>
    <t>■</t>
  </si>
  <si>
    <t>当該団体値（当該値）</t>
  </si>
  <si>
    <t>資金不足比率(％)</t>
  </si>
  <si>
    <t>自己資本構成比率(％)</t>
  </si>
  <si>
    <t>普及率(％)</t>
  </si>
  <si>
    <t>有収率(％)</t>
  </si>
  <si>
    <r>
      <t>1か月20ｍ</t>
    </r>
    <r>
      <rPr>
        <b/>
        <vertAlign val="superscript"/>
        <sz val="12"/>
        <color indexed="8"/>
        <rFont val="ＭＳ ゴシック"/>
        <family val="3"/>
      </rPr>
      <t>3</t>
    </r>
    <r>
      <rPr>
        <b/>
        <sz val="11"/>
        <color indexed="8"/>
        <rFont val="ＭＳ ゴシック"/>
        <family val="3"/>
      </rPr>
      <t>当たり家庭料金(円)</t>
    </r>
  </si>
  <si>
    <t>処理区域内人口(人)</t>
  </si>
  <si>
    <r>
      <t>処理区域面積(km</t>
    </r>
    <r>
      <rPr>
        <b/>
        <vertAlign val="superscript"/>
        <sz val="11"/>
        <color indexed="8"/>
        <rFont val="ＭＳ ゴシック"/>
        <family val="3"/>
      </rPr>
      <t>2</t>
    </r>
    <r>
      <rPr>
        <b/>
        <sz val="11"/>
        <color indexed="8"/>
        <rFont val="ＭＳ ゴシック"/>
        <family val="3"/>
      </rPr>
      <t>)</t>
    </r>
  </si>
  <si>
    <r>
      <t>処理区域内人口密度(人/km</t>
    </r>
    <r>
      <rPr>
        <b/>
        <vertAlign val="superscript"/>
        <sz val="11"/>
        <color indexed="8"/>
        <rFont val="ＭＳ ゴシック"/>
        <family val="3"/>
      </rPr>
      <t>2</t>
    </r>
    <r>
      <rPr>
        <b/>
        <sz val="11"/>
        <color indexed="8"/>
        <rFont val="ＭＳ ゴシック"/>
        <family val="3"/>
      </rPr>
      <t>)</t>
    </r>
  </si>
  <si>
    <t>－</t>
  </si>
  <si>
    <t>類似団体平均値（平均値）</t>
  </si>
  <si>
    <t>【】</t>
  </si>
  <si>
    <t>平成29年度全国平均</t>
  </si>
  <si>
    <t>分析欄</t>
  </si>
  <si>
    <t>1. 経営の健全性・効率性</t>
  </si>
  <si>
    <t>1. 経営の健全性・効率性について</t>
  </si>
  <si>
    <t>「単年度の収支」</t>
  </si>
  <si>
    <t>「累積欠損」</t>
  </si>
  <si>
    <t>「支払能力」</t>
  </si>
  <si>
    <t>「債務残高」</t>
  </si>
  <si>
    <t>2. 老朽化の状況について</t>
  </si>
  <si>
    <t>「料金水準の適切性」</t>
  </si>
  <si>
    <t>「費用の効率性」</t>
  </si>
  <si>
    <t>「施設の効率性」</t>
  </si>
  <si>
    <t>「使用料対象の捕捉」</t>
  </si>
  <si>
    <t>2. 老朽化の状況</t>
  </si>
  <si>
    <t>全体総括</t>
  </si>
  <si>
    <t>「施設全体の減価償却の状況」</t>
  </si>
  <si>
    <t>「管渠の経年化の状況」</t>
  </si>
  <si>
    <t>「管渠の更新投資・老朽化対策の実施状況」</t>
  </si>
  <si>
    <t>※　法適用企業と類似団体区分が同じため、収益的収支比率の類似団体平均等を表示していません。</t>
  </si>
  <si>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</si>
  <si>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</si>
  <si>
    <t>1①</t>
  </si>
  <si>
    <t>1②</t>
  </si>
  <si>
    <t>1③</t>
  </si>
  <si>
    <t>1④</t>
  </si>
  <si>
    <t>1⑤</t>
  </si>
  <si>
    <t>1⑥</t>
  </si>
  <si>
    <t>1⑦</t>
  </si>
  <si>
    <t>1⑧</t>
  </si>
  <si>
    <t>2①</t>
  </si>
  <si>
    <t>2②</t>
  </si>
  <si>
    <t>2③</t>
  </si>
  <si>
    <t>-</t>
  </si>
  <si>
    <t>-</t>
  </si>
  <si>
    <t>下水道事業(法非適用)</t>
  </si>
  <si>
    <t>項番</t>
  </si>
  <si>
    <t>大項目</t>
  </si>
  <si>
    <t>年度</t>
  </si>
  <si>
    <t>団体CD</t>
  </si>
  <si>
    <t>業務CD</t>
  </si>
  <si>
    <t>業種CD</t>
  </si>
  <si>
    <t>事業CD</t>
  </si>
  <si>
    <t>施設CD</t>
  </si>
  <si>
    <t>基本情報</t>
  </si>
  <si>
    <t>1. 経営の健全性・効率性</t>
  </si>
  <si>
    <t>2. 老朽化の状況</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</si>
  <si>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</si>
  <si>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</si>
  <si>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</si>
  <si>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</si>
  <si>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</si>
  <si>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</si>
  <si>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</si>
  <si>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</si>
  <si>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</si>
  <si>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</si>
  <si>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</si>
  <si>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</si>
  <si>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</si>
  <si>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</si>
  <si>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</si>
  <si>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</si>
  <si>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</si>
  <si>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</si>
  <si>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</si>
  <si>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</si>
  <si>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</si>
  <si>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</si>
  <si>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</si>
  <si>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</si>
  <si>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</si>
  <si>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</si>
  <si>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</si>
  <si>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</si>
  <si>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</si>
  <si>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</si>
  <si>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</si>
  <si>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</si>
  <si>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</si>
  <si>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</si>
  <si>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</si>
  <si>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</si>
  <si>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</si>
  <si>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</si>
  <si>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</si>
  <si>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</si>
  <si>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</si>
  <si>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栃木県　佐野市</t>
  </si>
  <si>
    <t>法非適用</t>
  </si>
  <si>
    <t>下水道事業</t>
  </si>
  <si>
    <t>公共下水道</t>
  </si>
  <si>
    <t>Bd1</t>
  </si>
  <si>
    <t>非設置</t>
  </si>
  <si>
    <t>-</t>
  </si>
  <si>
    <t>該当数値なし</t>
  </si>
  <si>
    <t>Ｎ－４年度</t>
  </si>
  <si>
    <t>Ｎ－３年度</t>
  </si>
  <si>
    <t>Ｎ－２年度</t>
  </si>
  <si>
    <t>Ｎ－１年度</t>
  </si>
  <si>
    <t>Ｎ年度</t>
  </si>
  <si>
    <t>管渠については、昭和46年度に事業着手、昭和51年度に供用開始している。平成25年度末現在の管渠総延長は約470kmを超え、20年以上経過している延長は約36％、30年以上経過は約21％を占めており、50年以上経過はない。平成25～26年度で管渠長寿命化計画を策定し、平成27年度より改築更新を実施している。
　昭和51年7月運用開始の処理施設は、その後機能増強のため増設を繰り返し、現在の設備へと至っている。よって、その耐用年数を大幅に超える設備もあり、機器によっては交換部品も存在しない状況である。平成28年度にストックマネジメント計画における全体計画の策定に着手、平成30年度までに実施計画の策定を完了し、以降、計画的に改築更新を実施する予定となっている。</t>
  </si>
  <si>
    <r>
      <t>　収益的収支比率は前年度の該当値を若干上回った。これは総費用が前年比でほぼ横ばいだったに対し総収益の増加したためである。増加の要因として大口利用者の使用量増大に伴い使用料収入が増加したためである。今後も下水道の処理区域の拡大を図るものの、行政区域内全体の人口減少や節水型機器の普及により、料金収入の劇的な増加は見込まれない状況である。
　企業債残高対事業規模比率は年度毎の増減はあるものの減少傾向にあり、類似団体より低い値を示していることから、今後も建設改良事業を計画的に実施し、市債発行額を抑制していく必要がある。
　経費回収率は上昇傾向にあるものの、全国平均及び類似団体平均値より低い値を示しているため、今後も未接続世帯への戸別訪問等による水洗化率の向上を図るとともに、一定の時期に使用料改定を行い経費回収率の更なる向上を図る必要がある。</t>
    </r>
  </si>
  <si>
    <t>　将来に渡り持続的な下水道事業を展開していくために、効率的な公共下水道整備を行いながら、必要な施設の改築(更新・長寿命化)等を併せて行う必要がある。
　具体的には、収入においては、平成32年度に使用料改定を行う予定であり、それにより料金収入の増加が見込まれる。また、農業集落排水施設の統合やし尿処理施設との接続を進め、スケールメリットによる汚水処理の効率化を図りながら有収水量の確保を図る。
　一方、支出においては、平成26年度末に流域関連公共下水道から単独公共下水道に移行したため、維持管理負担金がなくなり、処理施設の民間委託による業務の効率化を図っている。また、有収率向上のため、不明水対策や合流改善を進める予定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</si>
</sst>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0.00;&quot;△&quot;#,##0.00;&quot;-&quot;"/>
    <numFmt numFmtId="179" formatCode="0.00_);[Red]\(0.00\)"/>
    <numFmt numFmtId="180" formatCode="ge"/>
  </numFmts>
  <fonts count="62">
    <font>
      <sz val="11"/>
      <color theme="1"/>
      <name val="ＭＳ Ｐゴシック"/>
      <family val="3"/>
    </font>
    <font>
      <sz val="11"/>
      <color indexed="8"/>
      <name val="游ゴシック"/>
      <family val="3"/>
    </font>
    <font>
      <sz val="11"/>
      <color indexed="8"/>
      <name val="ＭＳ Ｐゴシック"/>
      <family val="3"/>
    </font>
    <font>
      <sz val="11"/>
      <color indexed="9"/>
      <name val="ＭＳ Ｐゴシック"/>
      <family val="3"/>
    </font>
    <font>
      <b/>
      <sz val="11"/>
      <color indexed="8"/>
      <name val="ＭＳ ゴシック"/>
      <family val="3"/>
    </font>
    <font>
      <sz val="6"/>
      <name val="ＭＳ Ｐゴシック"/>
      <family val="3"/>
    </font>
    <font>
      <sz val="11"/>
      <color indexed="8"/>
      <name val="ＭＳ ゴシック"/>
      <family val="3"/>
    </font>
    <font>
      <b/>
      <sz val="24"/>
      <color indexed="8"/>
      <name val="ＭＳ ゴシック"/>
      <family val="3"/>
    </font>
    <font>
      <b/>
      <vertAlign val="superscript"/>
      <sz val="11"/>
      <color indexed="8"/>
      <name val="ＭＳ ゴシック"/>
      <family val="3"/>
    </font>
    <font>
      <b/>
      <sz val="14"/>
      <color indexed="8"/>
      <name val="ＭＳ ゴシック"/>
      <family val="3"/>
    </font>
    <font>
      <b/>
      <sz val="11"/>
      <color indexed="48"/>
      <name val="ＭＳ ゴシック"/>
      <family val="3"/>
    </font>
    <font>
      <b/>
      <vertAlign val="superscript"/>
      <sz val="12"/>
      <color indexed="8"/>
      <name val="ＭＳ ゴシック"/>
      <family val="3"/>
    </font>
    <font>
      <b/>
      <sz val="11"/>
      <color indexed="29"/>
      <name val="ＭＳ ゴシック"/>
      <family val="3"/>
    </font>
    <font>
      <b/>
      <sz val="12"/>
      <color indexed="8"/>
      <name val="ＭＳ ゴシック"/>
      <family val="3"/>
    </font>
    <font>
      <sz val="9"/>
      <color indexed="8"/>
      <name val="ＭＳ ゴシック"/>
      <family val="3"/>
    </font>
    <font>
      <b/>
      <sz val="9"/>
      <color indexed="8"/>
      <name val="ＭＳ ゴシック"/>
      <family val="3"/>
    </font>
    <font>
      <sz val="11"/>
      <color indexed="10"/>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8"/>
      <color indexed="8"/>
      <name val="ＭＳ ゴシック"/>
      <family val="3"/>
    </font>
    <font>
      <b/>
      <sz val="16"/>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b/>
      <sz val="9"/>
      <color theme="1"/>
      <name val="ＭＳ ゴシック"/>
      <family val="3"/>
    </font>
    <font>
      <sz val="11"/>
      <color theme="0"/>
      <name val="ＭＳ Ｐゴシック"/>
      <family val="3"/>
    </font>
    <font>
      <b/>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rgb="FFFCD5B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3">
    <xf numFmtId="0" fontId="0" fillId="0" borderId="0" xfId="0"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13" xfId="0" applyFont="1" applyBorder="1" applyAlignment="1">
      <alignment vertical="center"/>
    </xf>
    <xf numFmtId="0" fontId="57" fillId="0" borderId="0" xfId="0" applyFont="1" applyBorder="1" applyAlignment="1">
      <alignment horizontal="left" vertical="center"/>
    </xf>
    <xf numFmtId="0" fontId="57" fillId="0" borderId="0" xfId="0" applyFont="1" applyBorder="1" applyAlignment="1">
      <alignment vertical="center"/>
    </xf>
    <xf numFmtId="0" fontId="57" fillId="0" borderId="13" xfId="0" applyFont="1" applyBorder="1" applyAlignment="1">
      <alignment vertical="center"/>
    </xf>
    <xf numFmtId="0" fontId="52" fillId="0" borderId="14" xfId="0" applyFont="1" applyBorder="1" applyAlignment="1">
      <alignment horizontal="left" vertical="center"/>
    </xf>
    <xf numFmtId="0" fontId="52" fillId="0" borderId="14" xfId="0" applyFont="1" applyBorder="1" applyAlignment="1">
      <alignment vertical="center"/>
    </xf>
    <xf numFmtId="0" fontId="52" fillId="0" borderId="15" xfId="0" applyFont="1" applyBorder="1" applyAlignment="1">
      <alignment vertical="center"/>
    </xf>
    <xf numFmtId="0" fontId="53" fillId="0" borderId="16" xfId="0" applyFont="1" applyBorder="1" applyAlignment="1">
      <alignment vertical="center"/>
    </xf>
    <xf numFmtId="0" fontId="53" fillId="0" borderId="0" xfId="0" applyFont="1" applyBorder="1" applyAlignment="1">
      <alignment vertical="center"/>
    </xf>
    <xf numFmtId="0" fontId="53" fillId="0" borderId="13" xfId="0" applyFont="1" applyBorder="1" applyAlignment="1">
      <alignment vertical="center"/>
    </xf>
    <xf numFmtId="0" fontId="58" fillId="0" borderId="0" xfId="0" applyFont="1" applyBorder="1" applyAlignment="1">
      <alignment vertical="center"/>
    </xf>
    <xf numFmtId="0" fontId="59" fillId="0" borderId="0" xfId="0" applyFont="1" applyBorder="1" applyAlignment="1">
      <alignment horizontal="center" vertical="center"/>
    </xf>
    <xf numFmtId="0" fontId="53" fillId="0" borderId="17"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2" fillId="0" borderId="0" xfId="0" applyFont="1" applyBorder="1" applyAlignment="1">
      <alignment horizontal="center" vertical="center"/>
    </xf>
    <xf numFmtId="0" fontId="60" fillId="0" borderId="0" xfId="0" applyFont="1" applyAlignment="1" applyProtection="1">
      <alignment vertical="center"/>
      <protection hidden="1"/>
    </xf>
    <xf numFmtId="0" fontId="60"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shrinkToFit="1"/>
    </xf>
    <xf numFmtId="0" fontId="0" fillId="34" borderId="18" xfId="0" applyNumberFormat="1" applyFill="1" applyBorder="1" applyAlignment="1">
      <alignment vertical="center" shrinkToFit="1"/>
    </xf>
    <xf numFmtId="177" fontId="0" fillId="34" borderId="18" xfId="48" applyNumberFormat="1" applyFont="1" applyFill="1" applyBorder="1" applyAlignment="1">
      <alignment vertical="center" shrinkToFit="1"/>
    </xf>
    <xf numFmtId="178" fontId="0" fillId="34" borderId="18" xfId="48" applyNumberFormat="1" applyFont="1" applyFill="1" applyBorder="1" applyAlignment="1">
      <alignment vertical="center" shrinkToFit="1"/>
    </xf>
    <xf numFmtId="49" fontId="0" fillId="0" borderId="0" xfId="0" applyNumberFormat="1" applyAlignment="1">
      <alignment vertical="center" shrinkToFit="1"/>
    </xf>
    <xf numFmtId="0" fontId="0" fillId="0" borderId="18" xfId="0" applyNumberFormat="1" applyBorder="1" applyAlignment="1">
      <alignment vertical="center" shrinkToFit="1"/>
    </xf>
    <xf numFmtId="177" fontId="0" fillId="0" borderId="18" xfId="48" applyNumberFormat="1" applyFont="1" applyBorder="1" applyAlignment="1">
      <alignment vertical="center" shrinkToFit="1"/>
    </xf>
    <xf numFmtId="179" fontId="0" fillId="0" borderId="0" xfId="0" applyNumberFormat="1" applyAlignment="1">
      <alignment vertical="center"/>
    </xf>
    <xf numFmtId="0" fontId="0" fillId="13" borderId="18" xfId="0" applyFill="1" applyBorder="1" applyAlignment="1">
      <alignment vertical="center"/>
    </xf>
    <xf numFmtId="180" fontId="0" fillId="0" borderId="18" xfId="0" applyNumberFormat="1" applyBorder="1" applyAlignment="1">
      <alignmen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61" fillId="0" borderId="16" xfId="0" applyFont="1" applyBorder="1" applyAlignment="1">
      <alignment horizontal="left" vertical="center"/>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53" fillId="0" borderId="16" xfId="0" applyFont="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0" fontId="53" fillId="0" borderId="13" xfId="0" applyFont="1" applyBorder="1" applyAlignment="1" applyProtection="1">
      <alignment horizontal="left" vertical="top" wrapText="1"/>
      <protection locked="0"/>
    </xf>
    <xf numFmtId="0" fontId="53" fillId="0" borderId="17" xfId="0" applyFont="1" applyBorder="1" applyAlignment="1" applyProtection="1">
      <alignment horizontal="left" vertical="top" wrapText="1"/>
      <protection locked="0"/>
    </xf>
    <xf numFmtId="0" fontId="53" fillId="0" borderId="14" xfId="0" applyFont="1" applyBorder="1" applyAlignment="1" applyProtection="1">
      <alignment horizontal="left" vertical="top" wrapText="1"/>
      <protection locked="0"/>
    </xf>
    <xf numFmtId="0" fontId="53" fillId="0" borderId="15" xfId="0" applyFont="1" applyBorder="1" applyAlignment="1" applyProtection="1">
      <alignment horizontal="left" vertical="top" wrapText="1"/>
      <protection locked="0"/>
    </xf>
    <xf numFmtId="0" fontId="52" fillId="0" borderId="0" xfId="0" applyFont="1" applyBorder="1" applyAlignment="1">
      <alignment horizontal="center" vertical="center"/>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55" fillId="0" borderId="0" xfId="0" applyFont="1" applyBorder="1" applyAlignment="1">
      <alignment horizontal="left"/>
    </xf>
    <xf numFmtId="0" fontId="55" fillId="0" borderId="14" xfId="0" applyFont="1" applyBorder="1" applyAlignment="1">
      <alignment horizontal="left"/>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2" fillId="35" borderId="18" xfId="0" applyFont="1" applyFill="1" applyBorder="1" applyAlignment="1">
      <alignment horizontal="center" vertical="center" shrinkToFit="1"/>
    </xf>
    <xf numFmtId="0" fontId="57" fillId="0" borderId="16" xfId="0" applyFont="1" applyBorder="1" applyAlignment="1">
      <alignment horizontal="center" vertical="center"/>
    </xf>
    <xf numFmtId="0" fontId="57" fillId="0" borderId="0" xfId="0" applyFont="1" applyBorder="1" applyAlignment="1">
      <alignment horizontal="center" vertical="center"/>
    </xf>
    <xf numFmtId="177" fontId="53" fillId="0" borderId="18" xfId="0" applyNumberFormat="1" applyFont="1" applyBorder="1" applyAlignment="1" applyProtection="1">
      <alignment horizontal="center" vertical="center"/>
      <protection hidden="1"/>
    </xf>
    <xf numFmtId="176" fontId="53" fillId="0" borderId="18" xfId="0" applyNumberFormat="1" applyFont="1" applyBorder="1" applyAlignment="1" applyProtection="1">
      <alignment horizontal="center" vertical="center"/>
      <protection hidden="1"/>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6" fillId="0" borderId="16" xfId="0" applyFont="1" applyBorder="1" applyAlignment="1">
      <alignment horizontal="center" vertical="center"/>
    </xf>
    <xf numFmtId="0" fontId="56" fillId="0" borderId="0" xfId="0" applyFont="1" applyBorder="1" applyAlignment="1">
      <alignment horizontal="center" vertical="center"/>
    </xf>
    <xf numFmtId="0"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shrinkToFit="1"/>
      <protection hidden="1"/>
    </xf>
    <xf numFmtId="0" fontId="54" fillId="0" borderId="0" xfId="0" applyFont="1" applyAlignment="1">
      <alignment horizontal="center" vertical="center"/>
    </xf>
    <xf numFmtId="49" fontId="52" fillId="0" borderId="14" xfId="0" applyNumberFormat="1" applyFont="1" applyBorder="1" applyAlignment="1" applyProtection="1">
      <alignment horizontal="left" vertical="center"/>
      <protection hidden="1"/>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データ!$EE$6:$EI$6</c:f>
              <c:numCache>
                <c:ptCount val="5"/>
                <c:pt idx="0">
                  <c:v>0.04</c:v>
                </c:pt>
                <c:pt idx="1">
                  <c:v>0.06</c:v>
                </c:pt>
                <c:pt idx="2">
                  <c:v>0.14</c:v>
                </c:pt>
                <c:pt idx="3">
                  <c:v>0.21</c:v>
                </c:pt>
                <c:pt idx="4">
                  <c:v>0.18</c:v>
                </c:pt>
              </c:numCache>
            </c:numRef>
          </c:val>
        </c:ser>
        <c:axId val="55918628"/>
        <c:axId val="33505605"/>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データ!$EJ$6:$EN$6</c:f>
              <c:numCache>
                <c:ptCount val="5"/>
                <c:pt idx="0">
                  <c:v>0.07</c:v>
                </c:pt>
                <c:pt idx="1">
                  <c:v>0.1</c:v>
                </c:pt>
                <c:pt idx="2">
                  <c:v>0.27</c:v>
                </c:pt>
                <c:pt idx="3">
                  <c:v>0.17</c:v>
                </c:pt>
                <c:pt idx="4">
                  <c:v>0.13</c:v>
                </c:pt>
              </c:numCache>
            </c:numRef>
          </c:val>
          <c:smooth val="0"/>
        </c:ser>
        <c:axId val="55918628"/>
        <c:axId val="33505605"/>
      </c:lineChart>
      <c:dateAx>
        <c:axId val="55918628"/>
        <c:scaling>
          <c:orientation val="minMax"/>
        </c:scaling>
        <c:axPos val="b"/>
        <c:delete val="1"/>
        <c:majorTickMark val="none"/>
        <c:minorTickMark val="none"/>
        <c:tickLblPos val="none"/>
        <c:crossAx val="33505605"/>
        <c:crosses val="autoZero"/>
        <c:auto val="0"/>
        <c:baseTimeUnit val="years"/>
        <c:majorUnit val="1"/>
        <c:majorTimeUnit val="days"/>
        <c:minorUnit val="1"/>
        <c:minorTimeUnit val="days"/>
        <c:noMultiLvlLbl val="0"/>
      </c:dateAx>
      <c:valAx>
        <c:axId val="3350560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5918628"/>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データ!$CM$6:$CQ$6</c:f>
              <c:numCache>
                <c:ptCount val="5"/>
                <c:pt idx="0">
                  <c:v>0</c:v>
                </c:pt>
                <c:pt idx="1">
                  <c:v>0</c:v>
                </c:pt>
                <c:pt idx="2">
                  <c:v>78.37</c:v>
                </c:pt>
                <c:pt idx="3">
                  <c:v>75.85</c:v>
                </c:pt>
                <c:pt idx="4">
                  <c:v>72.71</c:v>
                </c:pt>
              </c:numCache>
            </c:numRef>
          </c:val>
        </c:ser>
        <c:axId val="34303550"/>
        <c:axId val="40296495"/>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データ!$CR$6:$CV$6</c:f>
              <c:numCache>
                <c:ptCount val="5"/>
                <c:pt idx="0">
                  <c:v>64.12</c:v>
                </c:pt>
                <c:pt idx="1">
                  <c:v>64.87</c:v>
                </c:pt>
                <c:pt idx="2">
                  <c:v>65.62</c:v>
                </c:pt>
                <c:pt idx="3">
                  <c:v>64.67</c:v>
                </c:pt>
                <c:pt idx="4">
                  <c:v>64.96</c:v>
                </c:pt>
              </c:numCache>
            </c:numRef>
          </c:val>
          <c:smooth val="0"/>
        </c:ser>
        <c:axId val="34303550"/>
        <c:axId val="40296495"/>
      </c:lineChart>
      <c:dateAx>
        <c:axId val="34303550"/>
        <c:scaling>
          <c:orientation val="minMax"/>
        </c:scaling>
        <c:axPos val="b"/>
        <c:delete val="1"/>
        <c:majorTickMark val="none"/>
        <c:minorTickMark val="none"/>
        <c:tickLblPos val="none"/>
        <c:crossAx val="40296495"/>
        <c:crosses val="autoZero"/>
        <c:auto val="0"/>
        <c:baseTimeUnit val="years"/>
        <c:majorUnit val="1"/>
        <c:majorTimeUnit val="days"/>
        <c:minorUnit val="1"/>
        <c:minorTimeUnit val="days"/>
        <c:noMultiLvlLbl val="0"/>
      </c:dateAx>
      <c:valAx>
        <c:axId val="4029649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430355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データ!$CX$6:$DB$6</c:f>
              <c:numCache>
                <c:ptCount val="5"/>
                <c:pt idx="0">
                  <c:v>92.49</c:v>
                </c:pt>
                <c:pt idx="1">
                  <c:v>92.51</c:v>
                </c:pt>
                <c:pt idx="2">
                  <c:v>92.8</c:v>
                </c:pt>
                <c:pt idx="3">
                  <c:v>92.8</c:v>
                </c:pt>
                <c:pt idx="4">
                  <c:v>92.93</c:v>
                </c:pt>
              </c:numCache>
            </c:numRef>
          </c:val>
        </c:ser>
        <c:axId val="27124136"/>
        <c:axId val="42790633"/>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データ!$DC$6:$DG$6</c:f>
              <c:numCache>
                <c:ptCount val="5"/>
                <c:pt idx="0">
                  <c:v>90.91</c:v>
                </c:pt>
                <c:pt idx="1">
                  <c:v>91.11</c:v>
                </c:pt>
                <c:pt idx="2">
                  <c:v>91.44</c:v>
                </c:pt>
                <c:pt idx="3">
                  <c:v>91.76</c:v>
                </c:pt>
                <c:pt idx="4">
                  <c:v>92.3</c:v>
                </c:pt>
              </c:numCache>
            </c:numRef>
          </c:val>
          <c:smooth val="0"/>
        </c:ser>
        <c:axId val="27124136"/>
        <c:axId val="42790633"/>
      </c:lineChart>
      <c:dateAx>
        <c:axId val="27124136"/>
        <c:scaling>
          <c:orientation val="minMax"/>
        </c:scaling>
        <c:axPos val="b"/>
        <c:delete val="1"/>
        <c:majorTickMark val="none"/>
        <c:minorTickMark val="none"/>
        <c:tickLblPos val="none"/>
        <c:crossAx val="42790633"/>
        <c:crosses val="autoZero"/>
        <c:auto val="0"/>
        <c:baseTimeUnit val="years"/>
        <c:majorUnit val="1"/>
        <c:majorTimeUnit val="days"/>
        <c:minorUnit val="1"/>
        <c:minorTimeUnit val="days"/>
        <c:noMultiLvlLbl val="0"/>
      </c:dateAx>
      <c:valAx>
        <c:axId val="42790633"/>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7124136"/>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327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データ!$Y$6:$AC$6</c:f>
              <c:numCache>
                <c:ptCount val="5"/>
                <c:pt idx="0">
                  <c:v>89.55</c:v>
                </c:pt>
                <c:pt idx="1">
                  <c:v>98.72</c:v>
                </c:pt>
                <c:pt idx="2">
                  <c:v>101.78</c:v>
                </c:pt>
                <c:pt idx="3">
                  <c:v>94.51</c:v>
                </c:pt>
                <c:pt idx="4">
                  <c:v>95.98</c:v>
                </c:pt>
              </c:numCache>
            </c:numRef>
          </c:val>
        </c:ser>
        <c:axId val="33114990"/>
        <c:axId val="29599455"/>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データ!$AD$6:$AH$6</c:f>
              <c:numCache>
                <c:ptCount val="5"/>
                <c:pt idx="0">
                  <c:v>#N/A</c:v>
                </c:pt>
                <c:pt idx="1">
                  <c:v>#N/A</c:v>
                </c:pt>
                <c:pt idx="2">
                  <c:v>#N/A</c:v>
                </c:pt>
                <c:pt idx="3">
                  <c:v>#N/A</c:v>
                </c:pt>
                <c:pt idx="4">
                  <c:v>#N/A</c:v>
                </c:pt>
              </c:numCache>
            </c:numRef>
          </c:val>
          <c:smooth val="0"/>
        </c:ser>
        <c:axId val="33114990"/>
        <c:axId val="29599455"/>
      </c:lineChart>
      <c:dateAx>
        <c:axId val="33114990"/>
        <c:scaling>
          <c:orientation val="minMax"/>
        </c:scaling>
        <c:axPos val="b"/>
        <c:delete val="1"/>
        <c:majorTickMark val="none"/>
        <c:minorTickMark val="none"/>
        <c:tickLblPos val="none"/>
        <c:crossAx val="29599455"/>
        <c:crosses val="autoZero"/>
        <c:auto val="0"/>
        <c:baseTimeUnit val="years"/>
        <c:majorUnit val="1"/>
        <c:majorTimeUnit val="days"/>
        <c:minorUnit val="1"/>
        <c:minorTimeUnit val="days"/>
        <c:noMultiLvlLbl val="0"/>
      </c:dateAx>
      <c:valAx>
        <c:axId val="2959945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311499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データ!$DI$6:$DM$6</c:f>
              <c:numCache>
                <c:ptCount val="5"/>
                <c:pt idx="0">
                  <c:v>#N/A</c:v>
                </c:pt>
                <c:pt idx="1">
                  <c:v>#N/A</c:v>
                </c:pt>
                <c:pt idx="2">
                  <c:v>#N/A</c:v>
                </c:pt>
                <c:pt idx="3">
                  <c:v>#N/A</c:v>
                </c:pt>
                <c:pt idx="4">
                  <c:v>#N/A</c:v>
                </c:pt>
              </c:numCache>
            </c:numRef>
          </c:val>
        </c:ser>
        <c:axId val="65068504"/>
        <c:axId val="48745625"/>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データ!$DN$6:$DR$6</c:f>
              <c:numCache>
                <c:ptCount val="5"/>
                <c:pt idx="0">
                  <c:v>#N/A</c:v>
                </c:pt>
                <c:pt idx="1">
                  <c:v>#N/A</c:v>
                </c:pt>
                <c:pt idx="2">
                  <c:v>#N/A</c:v>
                </c:pt>
                <c:pt idx="3">
                  <c:v>#N/A</c:v>
                </c:pt>
                <c:pt idx="4">
                  <c:v>#N/A</c:v>
                </c:pt>
              </c:numCache>
            </c:numRef>
          </c:val>
          <c:smooth val="0"/>
        </c:ser>
        <c:axId val="65068504"/>
        <c:axId val="48745625"/>
      </c:lineChart>
      <c:dateAx>
        <c:axId val="65068504"/>
        <c:scaling>
          <c:orientation val="minMax"/>
        </c:scaling>
        <c:axPos val="b"/>
        <c:delete val="1"/>
        <c:majorTickMark val="none"/>
        <c:minorTickMark val="none"/>
        <c:tickLblPos val="none"/>
        <c:crossAx val="48745625"/>
        <c:crosses val="autoZero"/>
        <c:auto val="0"/>
        <c:baseTimeUnit val="years"/>
        <c:majorUnit val="1"/>
        <c:majorTimeUnit val="days"/>
        <c:minorUnit val="1"/>
        <c:minorTimeUnit val="days"/>
        <c:noMultiLvlLbl val="0"/>
      </c:dateAx>
      <c:valAx>
        <c:axId val="4874562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5068504"/>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データ!$DT$6:$DX$6</c:f>
              <c:numCache>
                <c:ptCount val="5"/>
                <c:pt idx="0">
                  <c:v>#N/A</c:v>
                </c:pt>
                <c:pt idx="1">
                  <c:v>#N/A</c:v>
                </c:pt>
                <c:pt idx="2">
                  <c:v>#N/A</c:v>
                </c:pt>
                <c:pt idx="3">
                  <c:v>#N/A</c:v>
                </c:pt>
                <c:pt idx="4">
                  <c:v>#N/A</c:v>
                </c:pt>
              </c:numCache>
            </c:numRef>
          </c:val>
        </c:ser>
        <c:axId val="36057442"/>
        <c:axId val="56081523"/>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データ!$DY$6:$EC$6</c:f>
              <c:numCache>
                <c:ptCount val="5"/>
                <c:pt idx="0">
                  <c:v>#N/A</c:v>
                </c:pt>
                <c:pt idx="1">
                  <c:v>#N/A</c:v>
                </c:pt>
                <c:pt idx="2">
                  <c:v>#N/A</c:v>
                </c:pt>
                <c:pt idx="3">
                  <c:v>#N/A</c:v>
                </c:pt>
                <c:pt idx="4">
                  <c:v>#N/A</c:v>
                </c:pt>
              </c:numCache>
            </c:numRef>
          </c:val>
          <c:smooth val="0"/>
        </c:ser>
        <c:axId val="36057442"/>
        <c:axId val="56081523"/>
      </c:lineChart>
      <c:dateAx>
        <c:axId val="36057442"/>
        <c:scaling>
          <c:orientation val="minMax"/>
        </c:scaling>
        <c:axPos val="b"/>
        <c:delete val="1"/>
        <c:majorTickMark val="none"/>
        <c:minorTickMark val="none"/>
        <c:tickLblPos val="none"/>
        <c:crossAx val="56081523"/>
        <c:crosses val="autoZero"/>
        <c:auto val="0"/>
        <c:baseTimeUnit val="years"/>
        <c:majorUnit val="1"/>
        <c:majorTimeUnit val="days"/>
        <c:minorUnit val="1"/>
        <c:minorTimeUnit val="days"/>
        <c:noMultiLvlLbl val="0"/>
      </c:dateAx>
      <c:valAx>
        <c:axId val="56081523"/>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6057442"/>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データ!$AJ$6:$AN$6</c:f>
              <c:numCache>
                <c:ptCount val="5"/>
                <c:pt idx="0">
                  <c:v>#N/A</c:v>
                </c:pt>
                <c:pt idx="1">
                  <c:v>#N/A</c:v>
                </c:pt>
                <c:pt idx="2">
                  <c:v>#N/A</c:v>
                </c:pt>
                <c:pt idx="3">
                  <c:v>#N/A</c:v>
                </c:pt>
                <c:pt idx="4">
                  <c:v>#N/A</c:v>
                </c:pt>
              </c:numCache>
            </c:numRef>
          </c:val>
        </c:ser>
        <c:axId val="34971660"/>
        <c:axId val="46309485"/>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データ!$AO$6:$AS$6</c:f>
              <c:numCache>
                <c:ptCount val="5"/>
                <c:pt idx="0">
                  <c:v>#N/A</c:v>
                </c:pt>
                <c:pt idx="1">
                  <c:v>#N/A</c:v>
                </c:pt>
                <c:pt idx="2">
                  <c:v>#N/A</c:v>
                </c:pt>
                <c:pt idx="3">
                  <c:v>#N/A</c:v>
                </c:pt>
                <c:pt idx="4">
                  <c:v>#N/A</c:v>
                </c:pt>
              </c:numCache>
            </c:numRef>
          </c:val>
          <c:smooth val="0"/>
        </c:ser>
        <c:axId val="34971660"/>
        <c:axId val="46309485"/>
      </c:lineChart>
      <c:dateAx>
        <c:axId val="34971660"/>
        <c:scaling>
          <c:orientation val="minMax"/>
        </c:scaling>
        <c:axPos val="b"/>
        <c:delete val="1"/>
        <c:majorTickMark val="none"/>
        <c:minorTickMark val="none"/>
        <c:tickLblPos val="none"/>
        <c:crossAx val="46309485"/>
        <c:crosses val="autoZero"/>
        <c:auto val="0"/>
        <c:baseTimeUnit val="years"/>
        <c:majorUnit val="1"/>
        <c:majorTimeUnit val="days"/>
        <c:minorUnit val="1"/>
        <c:minorTimeUnit val="days"/>
        <c:noMultiLvlLbl val="0"/>
      </c:dateAx>
      <c:valAx>
        <c:axId val="4630948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497166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データ!$AU$6:$AY$6</c:f>
              <c:numCache>
                <c:ptCount val="5"/>
                <c:pt idx="0">
                  <c:v>#N/A</c:v>
                </c:pt>
                <c:pt idx="1">
                  <c:v>#N/A</c:v>
                </c:pt>
                <c:pt idx="2">
                  <c:v>#N/A</c:v>
                </c:pt>
                <c:pt idx="3">
                  <c:v>#N/A</c:v>
                </c:pt>
                <c:pt idx="4">
                  <c:v>#N/A</c:v>
                </c:pt>
              </c:numCache>
            </c:numRef>
          </c:val>
        </c:ser>
        <c:axId val="14132182"/>
        <c:axId val="60080775"/>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データ!$AZ$6:$BD$6</c:f>
              <c:numCache>
                <c:ptCount val="5"/>
                <c:pt idx="0">
                  <c:v>#N/A</c:v>
                </c:pt>
                <c:pt idx="1">
                  <c:v>#N/A</c:v>
                </c:pt>
                <c:pt idx="2">
                  <c:v>#N/A</c:v>
                </c:pt>
                <c:pt idx="3">
                  <c:v>#N/A</c:v>
                </c:pt>
                <c:pt idx="4">
                  <c:v>#N/A</c:v>
                </c:pt>
              </c:numCache>
            </c:numRef>
          </c:val>
          <c:smooth val="0"/>
        </c:ser>
        <c:axId val="14132182"/>
        <c:axId val="60080775"/>
      </c:lineChart>
      <c:dateAx>
        <c:axId val="14132182"/>
        <c:scaling>
          <c:orientation val="minMax"/>
        </c:scaling>
        <c:axPos val="b"/>
        <c:delete val="1"/>
        <c:majorTickMark val="none"/>
        <c:minorTickMark val="none"/>
        <c:tickLblPos val="none"/>
        <c:crossAx val="60080775"/>
        <c:crosses val="autoZero"/>
        <c:auto val="0"/>
        <c:baseTimeUnit val="years"/>
        <c:majorUnit val="1"/>
        <c:majorTimeUnit val="days"/>
        <c:minorUnit val="1"/>
        <c:minorTimeUnit val="days"/>
        <c:noMultiLvlLbl val="0"/>
      </c:dateAx>
      <c:valAx>
        <c:axId val="6008077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4132182"/>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データ!$BF$6:$BJ$6</c:f>
              <c:numCache>
                <c:ptCount val="5"/>
                <c:pt idx="0">
                  <c:v>871.86</c:v>
                </c:pt>
                <c:pt idx="1">
                  <c:v>825.73</c:v>
                </c:pt>
                <c:pt idx="2">
                  <c:v>884.39</c:v>
                </c:pt>
                <c:pt idx="3">
                  <c:v>836.7</c:v>
                </c:pt>
                <c:pt idx="4">
                  <c:v>745.48</c:v>
                </c:pt>
              </c:numCache>
            </c:numRef>
          </c:val>
        </c:ser>
        <c:axId val="3856064"/>
        <c:axId val="34704577"/>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データ!$BK$6:$BO$6</c:f>
              <c:numCache>
                <c:ptCount val="5"/>
                <c:pt idx="0">
                  <c:v>885.97</c:v>
                </c:pt>
                <c:pt idx="1">
                  <c:v>854.16</c:v>
                </c:pt>
                <c:pt idx="2">
                  <c:v>848.31</c:v>
                </c:pt>
                <c:pt idx="3">
                  <c:v>774.99</c:v>
                </c:pt>
                <c:pt idx="4">
                  <c:v>799.41</c:v>
                </c:pt>
              </c:numCache>
            </c:numRef>
          </c:val>
          <c:smooth val="0"/>
        </c:ser>
        <c:axId val="3856064"/>
        <c:axId val="34704577"/>
      </c:lineChart>
      <c:dateAx>
        <c:axId val="3856064"/>
        <c:scaling>
          <c:orientation val="minMax"/>
        </c:scaling>
        <c:axPos val="b"/>
        <c:delete val="1"/>
        <c:majorTickMark val="none"/>
        <c:minorTickMark val="none"/>
        <c:tickLblPos val="none"/>
        <c:crossAx val="34704577"/>
        <c:crosses val="autoZero"/>
        <c:auto val="0"/>
        <c:baseTimeUnit val="years"/>
        <c:majorUnit val="1"/>
        <c:majorTimeUnit val="days"/>
        <c:minorUnit val="1"/>
        <c:minorTimeUnit val="days"/>
        <c:noMultiLvlLbl val="0"/>
      </c:dateAx>
      <c:valAx>
        <c:axId val="34704577"/>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856064"/>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データ!$BQ$6:$BU$6</c:f>
              <c:numCache>
                <c:ptCount val="5"/>
                <c:pt idx="0">
                  <c:v>85.27</c:v>
                </c:pt>
                <c:pt idx="1">
                  <c:v>87.49</c:v>
                </c:pt>
                <c:pt idx="2">
                  <c:v>87.46</c:v>
                </c:pt>
                <c:pt idx="3">
                  <c:v>87.89</c:v>
                </c:pt>
                <c:pt idx="4">
                  <c:v>88.28</c:v>
                </c:pt>
              </c:numCache>
            </c:numRef>
          </c:val>
        </c:ser>
        <c:axId val="43905738"/>
        <c:axId val="59607323"/>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データ!$BV$6:$BZ$6</c:f>
              <c:numCache>
                <c:ptCount val="5"/>
                <c:pt idx="0">
                  <c:v>89.94</c:v>
                </c:pt>
                <c:pt idx="1">
                  <c:v>93.13</c:v>
                </c:pt>
                <c:pt idx="2">
                  <c:v>94.38</c:v>
                </c:pt>
                <c:pt idx="3">
                  <c:v>96.57</c:v>
                </c:pt>
                <c:pt idx="4">
                  <c:v>96.54</c:v>
                </c:pt>
              </c:numCache>
            </c:numRef>
          </c:val>
          <c:smooth val="0"/>
        </c:ser>
        <c:axId val="43905738"/>
        <c:axId val="59607323"/>
      </c:lineChart>
      <c:dateAx>
        <c:axId val="43905738"/>
        <c:scaling>
          <c:orientation val="minMax"/>
        </c:scaling>
        <c:axPos val="b"/>
        <c:delete val="1"/>
        <c:majorTickMark val="none"/>
        <c:minorTickMark val="none"/>
        <c:tickLblPos val="none"/>
        <c:crossAx val="59607323"/>
        <c:crosses val="autoZero"/>
        <c:auto val="0"/>
        <c:baseTimeUnit val="years"/>
        <c:majorUnit val="1"/>
        <c:majorTimeUnit val="days"/>
        <c:minorUnit val="1"/>
        <c:minorTimeUnit val="days"/>
        <c:noMultiLvlLbl val="0"/>
      </c:dateAx>
      <c:valAx>
        <c:axId val="59607323"/>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3905738"/>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データ!$CB$6:$CF$6</c:f>
              <c:numCache>
                <c:ptCount val="5"/>
                <c:pt idx="0">
                  <c:v>150</c:v>
                </c:pt>
                <c:pt idx="1">
                  <c:v>150</c:v>
                </c:pt>
                <c:pt idx="2">
                  <c:v>150</c:v>
                </c:pt>
                <c:pt idx="3">
                  <c:v>150</c:v>
                </c:pt>
                <c:pt idx="4">
                  <c:v>149.92</c:v>
                </c:pt>
              </c:numCache>
            </c:numRef>
          </c:val>
        </c:ser>
        <c:axId val="66703860"/>
        <c:axId val="63463829"/>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データ!$CG$6:$CK$6</c:f>
              <c:numCache>
                <c:ptCount val="5"/>
                <c:pt idx="0">
                  <c:v>168.57</c:v>
                </c:pt>
                <c:pt idx="1">
                  <c:v>167.97</c:v>
                </c:pt>
                <c:pt idx="2">
                  <c:v>165.45</c:v>
                </c:pt>
                <c:pt idx="3">
                  <c:v>161.54</c:v>
                </c:pt>
                <c:pt idx="4">
                  <c:v>162.81</c:v>
                </c:pt>
              </c:numCache>
            </c:numRef>
          </c:val>
          <c:smooth val="0"/>
        </c:ser>
        <c:axId val="66703860"/>
        <c:axId val="63463829"/>
      </c:lineChart>
      <c:dateAx>
        <c:axId val="66703860"/>
        <c:scaling>
          <c:orientation val="minMax"/>
        </c:scaling>
        <c:axPos val="b"/>
        <c:delete val="1"/>
        <c:majorTickMark val="none"/>
        <c:minorTickMark val="none"/>
        <c:tickLblPos val="none"/>
        <c:crossAx val="63463829"/>
        <c:crosses val="autoZero"/>
        <c:auto val="0"/>
        <c:baseTimeUnit val="years"/>
        <c:majorUnit val="1"/>
        <c:majorTimeUnit val="days"/>
        <c:minorUnit val="1"/>
        <c:minorTimeUnit val="days"/>
        <c:noMultiLvlLbl val="0"/>
      </c:dateAx>
      <c:valAx>
        <c:axId val="63463829"/>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670386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xdr:nvGraphicFramePr>
        <xdr:cNvPr id="1"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xdr:nvGraphicFramePr>
        <xdr:cNvPr id="2"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xdr:nvGraphicFramePr>
        <xdr:cNvPr id="3"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4"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xdr:nvSpPr>
        <xdr:cNvPr id="5" name="テキスト ボックス 5"/>
        <xdr:cNvSpPr txBox="1">
          <a:spLocks noChangeArrowheads="1"/>
        </xdr:cNvSpPr>
      </xdr:nvSpPr>
      <xdr:spPr>
        <a:xfrm>
          <a:off x="4857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①収益的収支比率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15</xdr:row>
      <xdr:rowOff>171450</xdr:rowOff>
    </xdr:from>
    <xdr:to>
      <xdr:col>31</xdr:col>
      <xdr:colOff>0</xdr:colOff>
      <xdr:row>33</xdr:row>
      <xdr:rowOff>0</xdr:rowOff>
    </xdr:to>
    <xdr:graphicFrame>
      <xdr:nvGraphicFramePr>
        <xdr:cNvPr id="6"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xdr:nvGraphicFramePr>
        <xdr:cNvPr id="7"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xdr:nvGraphicFramePr>
        <xdr:cNvPr id="8"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xdr:nvGraphicFramePr>
        <xdr:cNvPr id="9"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xdr:nvGraphicFramePr>
        <xdr:cNvPr id="10"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xdr:nvGraphicFramePr>
        <xdr:cNvPr id="11"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xdr:nvGraphicFramePr>
        <xdr:cNvPr id="12"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xdr:nvSpPr>
        <xdr:cNvPr id="13" name="テキスト ボックス 13"/>
        <xdr:cNvSpPr txBox="1">
          <a:spLocks noChangeArrowheads="1"/>
        </xdr:cNvSpPr>
      </xdr:nvSpPr>
      <xdr:spPr>
        <a:xfrm>
          <a:off x="47720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②累積欠損金比率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16</xdr:row>
      <xdr:rowOff>0</xdr:rowOff>
    </xdr:from>
    <xdr:to>
      <xdr:col>46</xdr:col>
      <xdr:colOff>0</xdr:colOff>
      <xdr:row>17</xdr:row>
      <xdr:rowOff>66675</xdr:rowOff>
    </xdr:to>
    <xdr:sp>
      <xdr:nvSpPr>
        <xdr:cNvPr id="14" name="テキスト ボックス 14"/>
        <xdr:cNvSpPr txBox="1">
          <a:spLocks noChangeArrowheads="1"/>
        </xdr:cNvSpPr>
      </xdr:nvSpPr>
      <xdr:spPr>
        <a:xfrm>
          <a:off x="90582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③流動比率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16</xdr:row>
      <xdr:rowOff>0</xdr:rowOff>
    </xdr:from>
    <xdr:to>
      <xdr:col>61</xdr:col>
      <xdr:colOff>0</xdr:colOff>
      <xdr:row>17</xdr:row>
      <xdr:rowOff>66675</xdr:rowOff>
    </xdr:to>
    <xdr:sp>
      <xdr:nvSpPr>
        <xdr:cNvPr id="15" name="テキスト ボックス 15"/>
        <xdr:cNvSpPr txBox="1">
          <a:spLocks noChangeArrowheads="1"/>
        </xdr:cNvSpPr>
      </xdr:nvSpPr>
      <xdr:spPr>
        <a:xfrm>
          <a:off x="133445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④企業債残高対事業規模比率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38</xdr:row>
      <xdr:rowOff>0</xdr:rowOff>
    </xdr:from>
    <xdr:to>
      <xdr:col>16</xdr:col>
      <xdr:colOff>0</xdr:colOff>
      <xdr:row>39</xdr:row>
      <xdr:rowOff>66675</xdr:rowOff>
    </xdr:to>
    <xdr:sp>
      <xdr:nvSpPr>
        <xdr:cNvPr id="16" name="テキスト ボックス 16"/>
        <xdr:cNvSpPr txBox="1">
          <a:spLocks noChangeArrowheads="1"/>
        </xdr:cNvSpPr>
      </xdr:nvSpPr>
      <xdr:spPr>
        <a:xfrm>
          <a:off x="4857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⑤経費回収率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38</xdr:row>
      <xdr:rowOff>0</xdr:rowOff>
    </xdr:from>
    <xdr:to>
      <xdr:col>31</xdr:col>
      <xdr:colOff>0</xdr:colOff>
      <xdr:row>39</xdr:row>
      <xdr:rowOff>66675</xdr:rowOff>
    </xdr:to>
    <xdr:sp>
      <xdr:nvSpPr>
        <xdr:cNvPr id="17" name="テキスト ボックス 17"/>
        <xdr:cNvSpPr txBox="1">
          <a:spLocks noChangeArrowheads="1"/>
        </xdr:cNvSpPr>
      </xdr:nvSpPr>
      <xdr:spPr>
        <a:xfrm>
          <a:off x="47720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⑥汚水処理原価</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円</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38</xdr:row>
      <xdr:rowOff>0</xdr:rowOff>
    </xdr:from>
    <xdr:to>
      <xdr:col>46</xdr:col>
      <xdr:colOff>0</xdr:colOff>
      <xdr:row>39</xdr:row>
      <xdr:rowOff>66675</xdr:rowOff>
    </xdr:to>
    <xdr:sp>
      <xdr:nvSpPr>
        <xdr:cNvPr id="18" name="テキスト ボックス 18"/>
        <xdr:cNvSpPr txBox="1">
          <a:spLocks noChangeArrowheads="1"/>
        </xdr:cNvSpPr>
      </xdr:nvSpPr>
      <xdr:spPr>
        <a:xfrm>
          <a:off x="90582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⑦施設利用率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38</xdr:row>
      <xdr:rowOff>0</xdr:rowOff>
    </xdr:from>
    <xdr:to>
      <xdr:col>61</xdr:col>
      <xdr:colOff>0</xdr:colOff>
      <xdr:row>39</xdr:row>
      <xdr:rowOff>66675</xdr:rowOff>
    </xdr:to>
    <xdr:sp>
      <xdr:nvSpPr>
        <xdr:cNvPr id="19" name="テキスト ボックス 19"/>
        <xdr:cNvSpPr txBox="1">
          <a:spLocks noChangeArrowheads="1"/>
        </xdr:cNvSpPr>
      </xdr:nvSpPr>
      <xdr:spPr>
        <a:xfrm>
          <a:off x="133445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⑧水洗化率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62</xdr:row>
      <xdr:rowOff>0</xdr:rowOff>
    </xdr:from>
    <xdr:to>
      <xdr:col>20</xdr:col>
      <xdr:colOff>0</xdr:colOff>
      <xdr:row>63</xdr:row>
      <xdr:rowOff>66675</xdr:rowOff>
    </xdr:to>
    <xdr:sp>
      <xdr:nvSpPr>
        <xdr:cNvPr id="20" name="テキスト ボックス 20"/>
        <xdr:cNvSpPr txBox="1">
          <a:spLocks noChangeArrowheads="1"/>
        </xdr:cNvSpPr>
      </xdr:nvSpPr>
      <xdr:spPr>
        <a:xfrm>
          <a:off x="48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①有形固定資産減価償却率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62</xdr:row>
      <xdr:rowOff>0</xdr:rowOff>
    </xdr:from>
    <xdr:to>
      <xdr:col>40</xdr:col>
      <xdr:colOff>0</xdr:colOff>
      <xdr:row>63</xdr:row>
      <xdr:rowOff>66675</xdr:rowOff>
    </xdr:to>
    <xdr:sp>
      <xdr:nvSpPr>
        <xdr:cNvPr id="21" name="テキスト ボックス 21"/>
        <xdr:cNvSpPr txBox="1">
          <a:spLocks noChangeArrowheads="1"/>
        </xdr:cNvSpPr>
      </xdr:nvSpPr>
      <xdr:spPr>
        <a:xfrm>
          <a:off x="6200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②管渠老朽化率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42</xdr:col>
      <xdr:colOff>0</xdr:colOff>
      <xdr:row>62</xdr:row>
      <xdr:rowOff>0</xdr:rowOff>
    </xdr:from>
    <xdr:to>
      <xdr:col>60</xdr:col>
      <xdr:colOff>0</xdr:colOff>
      <xdr:row>63</xdr:row>
      <xdr:rowOff>66675</xdr:rowOff>
    </xdr:to>
    <xdr:sp>
      <xdr:nvSpPr>
        <xdr:cNvPr id="22" name="テキスト ボックス 22"/>
        <xdr:cNvSpPr txBox="1">
          <a:spLocks noChangeArrowheads="1"/>
        </xdr:cNvSpPr>
      </xdr:nvSpPr>
      <xdr:spPr>
        <a:xfrm>
          <a:off x="1191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③管渠改善率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13</xdr:col>
      <xdr:colOff>95250</xdr:colOff>
      <xdr:row>17</xdr:row>
      <xdr:rowOff>0</xdr:rowOff>
    </xdr:from>
    <xdr:to>
      <xdr:col>16</xdr:col>
      <xdr:colOff>0</xdr:colOff>
      <xdr:row>18</xdr:row>
      <xdr:rowOff>66675</xdr:rowOff>
    </xdr:to>
    <xdr:sp textlink="$E$86">
      <xdr:nvSpPr>
        <xdr:cNvPr id="23" name="テキスト ボックス 23"/>
        <xdr:cNvSpPr txBox="1">
          <a:spLocks noChangeArrowheads="1"/>
        </xdr:cNvSpPr>
      </xdr:nvSpPr>
      <xdr:spPr>
        <a:xfrm>
          <a:off x="3724275" y="2962275"/>
          <a:ext cx="762000" cy="238125"/>
        </a:xfrm>
        <a:prstGeom prst="rect">
          <a:avLst/>
        </a:prstGeom>
        <a:noFill/>
        <a:ln w="9525" cmpd="sng">
          <a:noFill/>
        </a:ln>
      </xdr:spPr>
      <xdr:txBody>
        <a:bodyPr vertOverflow="clip" wrap="square" anchor="b"/>
        <a:p>
          <a:pPr algn="r">
            <a:defRPr/>
          </a:pPr>
          <a:fld id="{3d088632-7d11-4a7a-a3d6-433ff11e21bb}" type="TxLink">
            <a:rPr lang="en-US" cap="none" sz="900" b="0" i="0" u="none" baseline="0">
              <a:solidFill>
                <a:srgbClr val="000000"/>
              </a:solidFill>
            </a:rPr>
            <a:t> </a:t>
          </a:fld>
        </a:p>
      </xdr:txBody>
    </xdr:sp>
    <xdr:clientData/>
  </xdr:twoCellAnchor>
  <xdr:twoCellAnchor>
    <xdr:from>
      <xdr:col>28</xdr:col>
      <xdr:colOff>95250</xdr:colOff>
      <xdr:row>17</xdr:row>
      <xdr:rowOff>0</xdr:rowOff>
    </xdr:from>
    <xdr:to>
      <xdr:col>31</xdr:col>
      <xdr:colOff>0</xdr:colOff>
      <xdr:row>18</xdr:row>
      <xdr:rowOff>66675</xdr:rowOff>
    </xdr:to>
    <xdr:sp textlink="データ!AT6">
      <xdr:nvSpPr>
        <xdr:cNvPr id="24" name="テキスト ボックス 24"/>
        <xdr:cNvSpPr txBox="1">
          <a:spLocks noChangeArrowheads="1"/>
        </xdr:cNvSpPr>
      </xdr:nvSpPr>
      <xdr:spPr>
        <a:xfrm>
          <a:off x="8010525" y="2962275"/>
          <a:ext cx="762000" cy="238125"/>
        </a:xfrm>
        <a:prstGeom prst="rect">
          <a:avLst/>
        </a:prstGeom>
        <a:noFill/>
        <a:ln w="9525" cmpd="sng">
          <a:noFill/>
        </a:ln>
      </xdr:spPr>
      <xdr:txBody>
        <a:bodyPr vertOverflow="clip" wrap="square" anchor="b"/>
        <a:p>
          <a:pPr algn="r">
            <a:defRPr/>
          </a:pPr>
          <a:fld id="{71eb1c0b-d349-420f-88d4-bf49d7562834}" type="TxLink">
            <a:rPr lang="en-US" cap="none" sz="900" b="0" i="0" u="none" baseline="0">
              <a:solidFill>
                <a:srgbClr val="000000"/>
              </a:solidFill>
            </a:rPr>
            <a:t> </a:t>
          </a:fld>
        </a:p>
      </xdr:txBody>
    </xdr:sp>
    <xdr:clientData/>
  </xdr:twoCellAnchor>
  <xdr:twoCellAnchor>
    <xdr:from>
      <xdr:col>43</xdr:col>
      <xdr:colOff>95250</xdr:colOff>
      <xdr:row>17</xdr:row>
      <xdr:rowOff>0</xdr:rowOff>
    </xdr:from>
    <xdr:to>
      <xdr:col>46</xdr:col>
      <xdr:colOff>0</xdr:colOff>
      <xdr:row>18</xdr:row>
      <xdr:rowOff>66675</xdr:rowOff>
    </xdr:to>
    <xdr:sp textlink="データ!BE6">
      <xdr:nvSpPr>
        <xdr:cNvPr id="25" name="テキスト ボックス 25"/>
        <xdr:cNvSpPr txBox="1">
          <a:spLocks noChangeArrowheads="1"/>
        </xdr:cNvSpPr>
      </xdr:nvSpPr>
      <xdr:spPr>
        <a:xfrm>
          <a:off x="12296775" y="2962275"/>
          <a:ext cx="762000" cy="238125"/>
        </a:xfrm>
        <a:prstGeom prst="rect">
          <a:avLst/>
        </a:prstGeom>
        <a:noFill/>
        <a:ln w="9525" cmpd="sng">
          <a:noFill/>
        </a:ln>
      </xdr:spPr>
      <xdr:txBody>
        <a:bodyPr vertOverflow="clip" wrap="square" anchor="b"/>
        <a:p>
          <a:pPr algn="r">
            <a:defRPr/>
          </a:pPr>
          <a:fld id="{55bc02ff-daaa-4113-801f-a6e749247ff1}" type="TxLink">
            <a:rPr lang="en-US" cap="none" sz="900" b="0" i="0" u="none" baseline="0">
              <a:solidFill>
                <a:srgbClr val="000000"/>
              </a:solidFill>
            </a:rPr>
            <a:t> </a:t>
          </a:fld>
        </a:p>
      </xdr:txBody>
    </xdr:sp>
    <xdr:clientData/>
  </xdr:twoCellAnchor>
  <xdr:twoCellAnchor>
    <xdr:from>
      <xdr:col>58</xdr:col>
      <xdr:colOff>95250</xdr:colOff>
      <xdr:row>17</xdr:row>
      <xdr:rowOff>0</xdr:rowOff>
    </xdr:from>
    <xdr:to>
      <xdr:col>61</xdr:col>
      <xdr:colOff>0</xdr:colOff>
      <xdr:row>18</xdr:row>
      <xdr:rowOff>66675</xdr:rowOff>
    </xdr:to>
    <xdr:sp textlink="$H$86">
      <xdr:nvSpPr>
        <xdr:cNvPr id="26" name="テキスト ボックス 26"/>
        <xdr:cNvSpPr txBox="1">
          <a:spLocks noChangeArrowheads="1"/>
        </xdr:cNvSpPr>
      </xdr:nvSpPr>
      <xdr:spPr>
        <a:xfrm>
          <a:off x="16583025" y="2962275"/>
          <a:ext cx="762000" cy="238125"/>
        </a:xfrm>
        <a:prstGeom prst="rect">
          <a:avLst/>
        </a:prstGeom>
        <a:noFill/>
        <a:ln w="9525" cmpd="sng">
          <a:noFill/>
        </a:ln>
      </xdr:spPr>
      <xdr:txBody>
        <a:bodyPr vertOverflow="clip" wrap="square" anchor="b"/>
        <a:p>
          <a:pPr algn="r">
            <a:defRPr/>
          </a:pPr>
          <a:fld id="{945c3052-8ef6-4372-bf17-a23d5221edbe}" type="TxLink">
            <a:rPr lang="en-US" cap="none" sz="900" b="0" i="0" u="none" baseline="0">
              <a:solidFill>
                <a:srgbClr val="000000"/>
              </a:solidFill>
              <a:latin typeface="ＭＳ ゴシック"/>
              <a:ea typeface="ＭＳ ゴシック"/>
              <a:cs typeface="ＭＳ ゴシック"/>
            </a:rPr>
            <a:t>【</a:t>
          </a:fld>
          <a:fld id="{cd3e26b9-170a-40d4-bb8d-37848f505143}" type="TxLink">
            <a:rPr lang="en-US" cap="none" sz="900" b="0" i="0" u="none" baseline="0">
              <a:solidFill>
                <a:srgbClr val="000000"/>
              </a:solidFill>
              <a:latin typeface="ＭＳ ゴシック"/>
              <a:ea typeface="ＭＳ ゴシック"/>
              <a:cs typeface="ＭＳ ゴシック"/>
            </a:rPr>
            <a:t>707.33</a:t>
          </a:fld>
          <a:fld id="{db31587e-32df-48a4-a1e8-353c4db179a2}"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39</xdr:row>
      <xdr:rowOff>0</xdr:rowOff>
    </xdr:from>
    <xdr:to>
      <xdr:col>61</xdr:col>
      <xdr:colOff>0</xdr:colOff>
      <xdr:row>40</xdr:row>
      <xdr:rowOff>66675</xdr:rowOff>
    </xdr:to>
    <xdr:sp textlink="$L$86">
      <xdr:nvSpPr>
        <xdr:cNvPr id="27" name="テキスト ボックス 27"/>
        <xdr:cNvSpPr txBox="1">
          <a:spLocks noChangeArrowheads="1"/>
        </xdr:cNvSpPr>
      </xdr:nvSpPr>
      <xdr:spPr>
        <a:xfrm>
          <a:off x="16583025" y="6734175"/>
          <a:ext cx="762000" cy="238125"/>
        </a:xfrm>
        <a:prstGeom prst="rect">
          <a:avLst/>
        </a:prstGeom>
        <a:noFill/>
        <a:ln w="9525" cmpd="sng">
          <a:noFill/>
        </a:ln>
      </xdr:spPr>
      <xdr:txBody>
        <a:bodyPr vertOverflow="clip" wrap="square" anchor="b"/>
        <a:p>
          <a:pPr algn="r">
            <a:defRPr/>
          </a:pPr>
          <a:fld id="{e2db8415-c86c-4068-82d3-e5ae7408eb9e}" type="TxLink">
            <a:rPr lang="en-US" cap="none" sz="900" b="0" i="0" u="none" baseline="0">
              <a:solidFill>
                <a:srgbClr val="000000"/>
              </a:solidFill>
              <a:latin typeface="ＭＳ ゴシック"/>
              <a:ea typeface="ＭＳ ゴシック"/>
              <a:cs typeface="ＭＳ ゴシック"/>
            </a:rPr>
            <a:t>【</a:t>
          </a:fld>
          <a:fld id="{fe62af22-126d-43cd-9b57-54bfc2cdb37d}" type="TxLink">
            <a:rPr lang="en-US" cap="none" sz="900" b="0" i="0" u="none" baseline="0">
              <a:solidFill>
                <a:srgbClr val="000000"/>
              </a:solidFill>
              <a:latin typeface="ＭＳ ゴシック"/>
              <a:ea typeface="ＭＳ ゴシック"/>
              <a:cs typeface="ＭＳ ゴシック"/>
            </a:rPr>
            <a:t>95.06</a:t>
          </a:fld>
          <a:fld id="{39033761-26f4-4e46-8047-475a6f7662eb}"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39</xdr:row>
      <xdr:rowOff>0</xdr:rowOff>
    </xdr:from>
    <xdr:to>
      <xdr:col>46</xdr:col>
      <xdr:colOff>0</xdr:colOff>
      <xdr:row>40</xdr:row>
      <xdr:rowOff>66675</xdr:rowOff>
    </xdr:to>
    <xdr:sp textlink="$K$86">
      <xdr:nvSpPr>
        <xdr:cNvPr id="28" name="テキスト ボックス 28"/>
        <xdr:cNvSpPr txBox="1">
          <a:spLocks noChangeArrowheads="1"/>
        </xdr:cNvSpPr>
      </xdr:nvSpPr>
      <xdr:spPr>
        <a:xfrm>
          <a:off x="12296775" y="6734175"/>
          <a:ext cx="762000" cy="238125"/>
        </a:xfrm>
        <a:prstGeom prst="rect">
          <a:avLst/>
        </a:prstGeom>
        <a:noFill/>
        <a:ln w="9525" cmpd="sng">
          <a:noFill/>
        </a:ln>
      </xdr:spPr>
      <xdr:txBody>
        <a:bodyPr vertOverflow="clip" wrap="square" anchor="b"/>
        <a:p>
          <a:pPr algn="r">
            <a:defRPr/>
          </a:pPr>
          <a:fld id="{d962f598-0e55-416c-85ec-8d99e825b10b}" type="TxLink">
            <a:rPr lang="en-US" cap="none" sz="900" b="0" i="0" u="none" baseline="0">
              <a:solidFill>
                <a:srgbClr val="000000"/>
              </a:solidFill>
              <a:latin typeface="ＭＳ ゴシック"/>
              <a:ea typeface="ＭＳ ゴシック"/>
              <a:cs typeface="ＭＳ ゴシック"/>
            </a:rPr>
            <a:t>【</a:t>
          </a:fld>
          <a:fld id="{2e372fae-5963-4443-8dd0-8c6aeaa44f50}" type="TxLink">
            <a:rPr lang="en-US" cap="none" sz="900" b="0" i="0" u="none" baseline="0">
              <a:solidFill>
                <a:srgbClr val="000000"/>
              </a:solidFill>
              <a:latin typeface="ＭＳ ゴシック"/>
              <a:ea typeface="ＭＳ ゴシック"/>
              <a:cs typeface="ＭＳ ゴシック"/>
            </a:rPr>
            <a:t>60.13</a:t>
          </a:fld>
          <a:fld id="{7ace8c3f-cf4b-4acb-8a7b-7b043c0c8dca}"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39</xdr:row>
      <xdr:rowOff>0</xdr:rowOff>
    </xdr:from>
    <xdr:to>
      <xdr:col>31</xdr:col>
      <xdr:colOff>0</xdr:colOff>
      <xdr:row>40</xdr:row>
      <xdr:rowOff>66675</xdr:rowOff>
    </xdr:to>
    <xdr:sp textlink="$J$86">
      <xdr:nvSpPr>
        <xdr:cNvPr id="29" name="テキスト ボックス 29"/>
        <xdr:cNvSpPr txBox="1">
          <a:spLocks noChangeArrowheads="1"/>
        </xdr:cNvSpPr>
      </xdr:nvSpPr>
      <xdr:spPr>
        <a:xfrm>
          <a:off x="8010525" y="6734175"/>
          <a:ext cx="762000" cy="238125"/>
        </a:xfrm>
        <a:prstGeom prst="rect">
          <a:avLst/>
        </a:prstGeom>
        <a:noFill/>
        <a:ln w="9525" cmpd="sng">
          <a:noFill/>
        </a:ln>
      </xdr:spPr>
      <xdr:txBody>
        <a:bodyPr vertOverflow="clip" wrap="square" anchor="b"/>
        <a:p>
          <a:pPr algn="r">
            <a:defRPr/>
          </a:pPr>
          <a:fld id="{73218678-98ff-433b-abe0-28f2b54a91ba}" type="TxLink">
            <a:rPr lang="en-US" cap="none" sz="900" b="0" i="0" u="none" baseline="0">
              <a:solidFill>
                <a:srgbClr val="000000"/>
              </a:solidFill>
              <a:latin typeface="ＭＳ ゴシック"/>
              <a:ea typeface="ＭＳ ゴシック"/>
              <a:cs typeface="ＭＳ ゴシック"/>
            </a:rPr>
            <a:t>【</a:t>
          </a:fld>
          <a:fld id="{190de6f0-cee4-4a97-915b-3ff091e510ec}" type="TxLink">
            <a:rPr lang="en-US" cap="none" sz="900" b="0" i="0" u="none" baseline="0">
              <a:solidFill>
                <a:srgbClr val="000000"/>
              </a:solidFill>
              <a:latin typeface="ＭＳ ゴシック"/>
              <a:ea typeface="ＭＳ ゴシック"/>
              <a:cs typeface="ＭＳ ゴシック"/>
            </a:rPr>
            <a:t>136.39</a:t>
          </a:fld>
          <a:fld id="{c9c1cfa6-1e92-4a0e-8b2b-7cc8dc2c8d4a}"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13</xdr:col>
      <xdr:colOff>95250</xdr:colOff>
      <xdr:row>39</xdr:row>
      <xdr:rowOff>0</xdr:rowOff>
    </xdr:from>
    <xdr:to>
      <xdr:col>16</xdr:col>
      <xdr:colOff>0</xdr:colOff>
      <xdr:row>40</xdr:row>
      <xdr:rowOff>66675</xdr:rowOff>
    </xdr:to>
    <xdr:sp textlink="$I$86">
      <xdr:nvSpPr>
        <xdr:cNvPr id="30" name="テキスト ボックス 30"/>
        <xdr:cNvSpPr txBox="1">
          <a:spLocks noChangeArrowheads="1"/>
        </xdr:cNvSpPr>
      </xdr:nvSpPr>
      <xdr:spPr>
        <a:xfrm>
          <a:off x="3724275" y="6734175"/>
          <a:ext cx="762000" cy="238125"/>
        </a:xfrm>
        <a:prstGeom prst="rect">
          <a:avLst/>
        </a:prstGeom>
        <a:noFill/>
        <a:ln w="9525" cmpd="sng">
          <a:noFill/>
        </a:ln>
      </xdr:spPr>
      <xdr:txBody>
        <a:bodyPr vertOverflow="clip" wrap="square" anchor="b"/>
        <a:p>
          <a:pPr algn="r">
            <a:defRPr/>
          </a:pPr>
          <a:fld id="{9f6b698b-a2c0-4e63-af64-9a578a058845}" type="TxLink">
            <a:rPr lang="en-US" cap="none" sz="900" b="0" i="0" u="none" baseline="0">
              <a:solidFill>
                <a:srgbClr val="000000"/>
              </a:solidFill>
              <a:latin typeface="ＭＳ ゴシック"/>
              <a:ea typeface="ＭＳ ゴシック"/>
              <a:cs typeface="ＭＳ ゴシック"/>
            </a:rPr>
            <a:t>【</a:t>
          </a:fld>
          <a:fld id="{15c0d33b-d691-44a0-afb4-b496cb35989e}" type="TxLink">
            <a:rPr lang="en-US" cap="none" sz="900" b="0" i="0" u="none" baseline="0">
              <a:solidFill>
                <a:srgbClr val="000000"/>
              </a:solidFill>
              <a:latin typeface="ＭＳ ゴシック"/>
              <a:ea typeface="ＭＳ ゴシック"/>
              <a:cs typeface="ＭＳ ゴシック"/>
            </a:rPr>
            <a:t>101.26</a:t>
          </a:fld>
          <a:fld id="{acb74c98-5148-4ffe-8398-1791dbfcb332}"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95250</xdr:colOff>
      <xdr:row>63</xdr:row>
      <xdr:rowOff>0</xdr:rowOff>
    </xdr:from>
    <xdr:to>
      <xdr:col>20</xdr:col>
      <xdr:colOff>0</xdr:colOff>
      <xdr:row>64</xdr:row>
      <xdr:rowOff>66675</xdr:rowOff>
    </xdr:to>
    <xdr:sp textlink="データ!DS6">
      <xdr:nvSpPr>
        <xdr:cNvPr id="31" name="テキスト ボックス 31"/>
        <xdr:cNvSpPr txBox="1">
          <a:spLocks noChangeArrowheads="1"/>
        </xdr:cNvSpPr>
      </xdr:nvSpPr>
      <xdr:spPr>
        <a:xfrm>
          <a:off x="4867275" y="10848975"/>
          <a:ext cx="762000" cy="238125"/>
        </a:xfrm>
        <a:prstGeom prst="rect">
          <a:avLst/>
        </a:prstGeom>
        <a:noFill/>
        <a:ln w="9525" cmpd="sng">
          <a:noFill/>
        </a:ln>
      </xdr:spPr>
      <xdr:txBody>
        <a:bodyPr vertOverflow="clip" wrap="square" anchor="b"/>
        <a:p>
          <a:pPr algn="r">
            <a:defRPr/>
          </a:pPr>
          <a:fld id="{0b23fc75-ba79-4650-b961-c4c408bfc433}" type="TxLink">
            <a:rPr lang="en-US" cap="none" sz="900" b="0" i="0" u="none" baseline="0">
              <a:solidFill>
                <a:srgbClr val="000000"/>
              </a:solidFill>
            </a:rPr>
            <a:t> </a:t>
          </a:fld>
        </a:p>
      </xdr:txBody>
    </xdr:sp>
    <xdr:clientData/>
  </xdr:twoCellAnchor>
  <xdr:twoCellAnchor>
    <xdr:from>
      <xdr:col>37</xdr:col>
      <xdr:colOff>114300</xdr:colOff>
      <xdr:row>63</xdr:row>
      <xdr:rowOff>0</xdr:rowOff>
    </xdr:from>
    <xdr:to>
      <xdr:col>40</xdr:col>
      <xdr:colOff>19050</xdr:colOff>
      <xdr:row>64</xdr:row>
      <xdr:rowOff>66675</xdr:rowOff>
    </xdr:to>
    <xdr:sp textlink="データ!ED6">
      <xdr:nvSpPr>
        <xdr:cNvPr id="32" name="テキスト ボックス 32"/>
        <xdr:cNvSpPr txBox="1">
          <a:spLocks noChangeArrowheads="1"/>
        </xdr:cNvSpPr>
      </xdr:nvSpPr>
      <xdr:spPr>
        <a:xfrm>
          <a:off x="10601325" y="10848975"/>
          <a:ext cx="762000" cy="238125"/>
        </a:xfrm>
        <a:prstGeom prst="rect">
          <a:avLst/>
        </a:prstGeom>
        <a:noFill/>
        <a:ln w="9525" cmpd="sng">
          <a:noFill/>
        </a:ln>
      </xdr:spPr>
      <xdr:txBody>
        <a:bodyPr vertOverflow="clip" wrap="square" anchor="b"/>
        <a:p>
          <a:pPr algn="r">
            <a:defRPr/>
          </a:pPr>
          <a:fld id="{b6ebe95b-f12d-484f-af36-bfbe294f25c6}" type="TxLink">
            <a:rPr lang="en-US" cap="none" sz="900" b="0" i="0" u="none" baseline="0">
              <a:solidFill>
                <a:srgbClr val="000000"/>
              </a:solidFill>
            </a:rPr>
            <a:t> </a:t>
          </a:fld>
        </a:p>
      </xdr:txBody>
    </xdr:sp>
    <xdr:clientData/>
  </xdr:twoCellAnchor>
  <xdr:twoCellAnchor>
    <xdr:from>
      <xdr:col>57</xdr:col>
      <xdr:colOff>95250</xdr:colOff>
      <xdr:row>63</xdr:row>
      <xdr:rowOff>0</xdr:rowOff>
    </xdr:from>
    <xdr:to>
      <xdr:col>60</xdr:col>
      <xdr:colOff>0</xdr:colOff>
      <xdr:row>64</xdr:row>
      <xdr:rowOff>66675</xdr:rowOff>
    </xdr:to>
    <xdr:sp textlink="$O$86">
      <xdr:nvSpPr>
        <xdr:cNvPr id="33" name="テキスト ボックス 33"/>
        <xdr:cNvSpPr txBox="1">
          <a:spLocks noChangeArrowheads="1"/>
        </xdr:cNvSpPr>
      </xdr:nvSpPr>
      <xdr:spPr>
        <a:xfrm>
          <a:off x="16297275" y="10848975"/>
          <a:ext cx="762000" cy="238125"/>
        </a:xfrm>
        <a:prstGeom prst="rect">
          <a:avLst/>
        </a:prstGeom>
        <a:noFill/>
        <a:ln w="9525" cmpd="sng">
          <a:noFill/>
        </a:ln>
      </xdr:spPr>
      <xdr:txBody>
        <a:bodyPr vertOverflow="clip" wrap="square" anchor="b"/>
        <a:p>
          <a:pPr algn="r">
            <a:defRPr/>
          </a:pPr>
          <a:fld id="{190affb1-1a84-438d-b112-7907767dfa8b}" type="TxLink">
            <a:rPr lang="en-US" cap="none" sz="900" b="0" i="0" u="none" baseline="0">
              <a:solidFill>
                <a:srgbClr val="000000"/>
              </a:solidFill>
              <a:latin typeface="ＭＳ ゴシック"/>
              <a:ea typeface="ＭＳ ゴシック"/>
              <a:cs typeface="ＭＳ ゴシック"/>
            </a:rPr>
            <a:t>【</a:t>
          </a:fld>
          <a:fld id="{5f23f51b-2465-4b02-8cc0-216e1405a310}" type="TxLink">
            <a:rPr lang="en-US" cap="none" sz="900" b="0" i="0" u="none" baseline="0">
              <a:solidFill>
                <a:srgbClr val="000000"/>
              </a:solidFill>
              <a:latin typeface="ＭＳ ゴシック"/>
              <a:ea typeface="ＭＳ ゴシック"/>
              <a:cs typeface="ＭＳ ゴシック"/>
            </a:rPr>
            <a:t>0.23</a:t>
          </a:fld>
          <a:fld id="{1823a4aa-3c92-4218-9f51-96b5f3883e14}"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38100</xdr:colOff>
      <xdr:row>17</xdr:row>
      <xdr:rowOff>38100</xdr:rowOff>
    </xdr:from>
    <xdr:to>
      <xdr:col>30</xdr:col>
      <xdr:colOff>228600</xdr:colOff>
      <xdr:row>32</xdr:row>
      <xdr:rowOff>28575</xdr:rowOff>
    </xdr:to>
    <xdr:sp>
      <xdr:nvSpPr>
        <xdr:cNvPr id="34" name="テキスト ボックス 34"/>
        <xdr:cNvSpPr txBox="1">
          <a:spLocks noChangeArrowheads="1"/>
        </xdr:cNvSpPr>
      </xdr:nvSpPr>
      <xdr:spPr>
        <a:xfrm>
          <a:off x="4810125"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xdr:nvSpPr>
        <xdr:cNvPr id="35" name="テキスト ボックス 35"/>
        <xdr:cNvSpPr txBox="1">
          <a:spLocks noChangeArrowheads="1"/>
        </xdr:cNvSpPr>
      </xdr:nvSpPr>
      <xdr:spPr>
        <a:xfrm>
          <a:off x="9105900"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xdr:nvSpPr>
        <xdr:cNvPr id="36" name="テキスト ボックス 36"/>
        <xdr:cNvSpPr txBox="1">
          <a:spLocks noChangeArrowheads="1"/>
        </xdr:cNvSpPr>
      </xdr:nvSpPr>
      <xdr:spPr>
        <a:xfrm>
          <a:off x="542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xdr:nvSpPr>
        <xdr:cNvPr id="37" name="テキスト ボックス 37"/>
        <xdr:cNvSpPr txBox="1">
          <a:spLocks noChangeArrowheads="1"/>
        </xdr:cNvSpPr>
      </xdr:nvSpPr>
      <xdr:spPr>
        <a:xfrm>
          <a:off x="6257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86"/>
  <sheetViews>
    <sheetView showGridLines="0" tabSelected="1" zoomScalePageLayoutView="0" workbookViewId="0" topLeftCell="AH49">
      <selection activeCell="CA66" sqref="CA66"/>
    </sheetView>
  </sheetViews>
  <sheetFormatPr defaultColWidth="2.625" defaultRowHeight="13.5"/>
  <cols>
    <col min="1" max="1" width="2.625" style="0" customWidth="1"/>
    <col min="2" max="62" width="3.75390625" style="0" customWidth="1"/>
    <col min="63" max="63" width="2.625" style="0" customWidth="1"/>
    <col min="64" max="78" width="3.125" style="0" customWidth="1"/>
    <col min="79" max="79" width="4.50390625" style="0" bestFit="1" customWidth="1"/>
    <col min="80" max="80" width="2.625" style="0"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栃木県　佐野市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7"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6">
        <f>データ!S6</f>
        <v>119795</v>
      </c>
      <c r="AM8" s="66"/>
      <c r="AN8" s="66"/>
      <c r="AO8" s="66"/>
      <c r="AP8" s="66"/>
      <c r="AQ8" s="66"/>
      <c r="AR8" s="66"/>
      <c r="AS8" s="66"/>
      <c r="AT8" s="65">
        <f>データ!T6</f>
        <v>356.04</v>
      </c>
      <c r="AU8" s="65"/>
      <c r="AV8" s="65"/>
      <c r="AW8" s="65"/>
      <c r="AX8" s="65"/>
      <c r="AY8" s="65"/>
      <c r="AZ8" s="65"/>
      <c r="BA8" s="65"/>
      <c r="BB8" s="65">
        <f>データ!U6</f>
        <v>336.47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7"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7" ht="18.75" customHeight="1">
      <c r="A10" s="2"/>
      <c r="B10" s="65" t="str">
        <f>データ!N6</f>
        <v>-</v>
      </c>
      <c r="C10" s="65"/>
      <c r="D10" s="65"/>
      <c r="E10" s="65"/>
      <c r="F10" s="65"/>
      <c r="G10" s="65"/>
      <c r="H10" s="65"/>
      <c r="I10" s="65" t="str">
        <f>データ!O6</f>
        <v>該当数値なし</v>
      </c>
      <c r="J10" s="65"/>
      <c r="K10" s="65"/>
      <c r="L10" s="65"/>
      <c r="M10" s="65"/>
      <c r="N10" s="65"/>
      <c r="O10" s="65"/>
      <c r="P10" s="65">
        <f>データ!P6</f>
        <v>65.02</v>
      </c>
      <c r="Q10" s="65"/>
      <c r="R10" s="65"/>
      <c r="S10" s="65"/>
      <c r="T10" s="65"/>
      <c r="U10" s="65"/>
      <c r="V10" s="65"/>
      <c r="W10" s="65">
        <f>データ!Q6</f>
        <v>60.77</v>
      </c>
      <c r="X10" s="65"/>
      <c r="Y10" s="65"/>
      <c r="Z10" s="65"/>
      <c r="AA10" s="65"/>
      <c r="AB10" s="65"/>
      <c r="AC10" s="65"/>
      <c r="AD10" s="66">
        <f>データ!R6</f>
        <v>2160</v>
      </c>
      <c r="AE10" s="66"/>
      <c r="AF10" s="66"/>
      <c r="AG10" s="66"/>
      <c r="AH10" s="66"/>
      <c r="AI10" s="66"/>
      <c r="AJ10" s="66"/>
      <c r="AK10" s="2"/>
      <c r="AL10" s="66">
        <f>データ!V6</f>
        <v>77602</v>
      </c>
      <c r="AM10" s="66"/>
      <c r="AN10" s="66"/>
      <c r="AO10" s="66"/>
      <c r="AP10" s="66"/>
      <c r="AQ10" s="66"/>
      <c r="AR10" s="66"/>
      <c r="AS10" s="66"/>
      <c r="AT10" s="65">
        <f>データ!W6</f>
        <v>26.05</v>
      </c>
      <c r="AU10" s="65"/>
      <c r="AV10" s="65"/>
      <c r="AW10" s="65"/>
      <c r="AX10" s="65"/>
      <c r="AY10" s="65"/>
      <c r="AZ10" s="65"/>
      <c r="BA10" s="65"/>
      <c r="BB10" s="65">
        <f>データ!X6</f>
        <v>2978.96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ht="13.5">
      <c r="C83" s="2" t="s">
        <v>41</v>
      </c>
    </row>
    <row r="84" ht="13.5">
      <c r="C84" s="2" t="s">
        <v>42</v>
      </c>
    </row>
    <row r="85" spans="2:15" ht="13.5"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2:15" ht="13.5" hidden="1">
      <c r="B86" s="25"/>
      <c r="C86" s="25"/>
      <c r="D86" s="25"/>
      <c r="E86" s="25">
        <f>データ!AI6</f>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EO10"/>
  <sheetViews>
    <sheetView showGridLines="0" zoomScalePageLayoutView="0" workbookViewId="0" topLeftCell="A1">
      <selection activeCell="A1" sqref="A1"/>
    </sheetView>
  </sheetViews>
  <sheetFormatPr defaultColWidth="9.00390625" defaultRowHeight="13.5"/>
  <cols>
    <col min="2" max="144" width="11.875" style="0" customWidth="1"/>
  </cols>
  <sheetData>
    <row r="1" spans="1:145" ht="13.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ht="13.5">
      <c r="A2" s="27" t="s">
        <v>58</v>
      </c>
      <c r="B2" s="27">
        <f>COLUMN()-1</f>
        <v>1</v>
      </c>
      <c r="C2" s="27">
        <f aca="true" t="shared" si="0" ref="C2:BS2">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aca="true" t="shared" si="1" ref="BT2:EE2">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aca="true" t="shared" si="2" ref="EF2:EO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ht="13.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ht="13.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ht="13.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ht="13.5">
      <c r="A6" s="27" t="s">
        <v>109</v>
      </c>
      <c r="B6" s="32">
        <f>B7</f>
        <v>2017</v>
      </c>
      <c r="C6" s="32">
        <f aca="true" t="shared" si="3" ref="C6:X6">C7</f>
        <v>92045</v>
      </c>
      <c r="D6" s="32">
        <f t="shared" si="3"/>
        <v>47</v>
      </c>
      <c r="E6" s="32">
        <f t="shared" si="3"/>
        <v>17</v>
      </c>
      <c r="F6" s="32">
        <f t="shared" si="3"/>
        <v>1</v>
      </c>
      <c r="G6" s="32">
        <f t="shared" si="3"/>
        <v>0</v>
      </c>
      <c r="H6" s="32" t="str">
        <f t="shared" si="3"/>
        <v>栃木県　佐野市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65.02</v>
      </c>
      <c r="Q6" s="33">
        <f t="shared" si="3"/>
        <v>60.77</v>
      </c>
      <c r="R6" s="33">
        <f t="shared" si="3"/>
        <v>2160</v>
      </c>
      <c r="S6" s="33">
        <f t="shared" si="3"/>
        <v>119795</v>
      </c>
      <c r="T6" s="33">
        <f t="shared" si="3"/>
        <v>356.04</v>
      </c>
      <c r="U6" s="33">
        <f t="shared" si="3"/>
        <v>336.47</v>
      </c>
      <c r="V6" s="33">
        <f t="shared" si="3"/>
        <v>77602</v>
      </c>
      <c r="W6" s="33">
        <f t="shared" si="3"/>
        <v>26.05</v>
      </c>
      <c r="X6" s="33">
        <f t="shared" si="3"/>
        <v>2978.96</v>
      </c>
      <c r="Y6" s="34">
        <f>IF(Y7="",NA(),Y7)</f>
        <v>89.55</v>
      </c>
      <c r="Z6" s="34">
        <f aca="true" t="shared" si="4" ref="Z6:AH6">IF(Z7="",NA(),Z7)</f>
        <v>98.72</v>
      </c>
      <c r="AA6" s="34">
        <f t="shared" si="4"/>
        <v>101.78</v>
      </c>
      <c r="AB6" s="34">
        <f t="shared" si="4"/>
        <v>94.51</v>
      </c>
      <c r="AC6" s="34">
        <f t="shared" si="4"/>
        <v>95.98</v>
      </c>
      <c r="AD6" s="33" t="e">
        <f t="shared" si="4"/>
        <v>#N/A</v>
      </c>
      <c r="AE6" s="33" t="e">
        <f t="shared" si="4"/>
        <v>#N/A</v>
      </c>
      <c r="AF6" s="33" t="e">
        <f t="shared" si="4"/>
        <v>#N/A</v>
      </c>
      <c r="AG6" s="33" t="e">
        <f t="shared" si="4"/>
        <v>#N/A</v>
      </c>
      <c r="AH6" s="33" t="e">
        <f t="shared" si="4"/>
        <v>#N/A</v>
      </c>
      <c r="AI6" s="33">
        <f>IF(AI7="","",IF(AI7="-","【-】","【"&amp;SUBSTITUTE(TEXT(AI7,"#,##0.00"),"-","△")&amp;"】"))</f>
      </c>
      <c r="AJ6" s="33" t="e">
        <f>IF(AJ7="",NA(),AJ7)</f>
        <v>#N/A</v>
      </c>
      <c r="AK6" s="33" t="e">
        <f aca="true" t="shared" si="5" ref="AK6:AS6">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f>IF(AT7="","",IF(AT7="-","【-】","【"&amp;SUBSTITUTE(TEXT(AT7,"#,##0.00"),"-","△")&amp;"】"))</f>
      </c>
      <c r="AU6" s="33" t="e">
        <f>IF(AU7="",NA(),AU7)</f>
        <v>#N/A</v>
      </c>
      <c r="AV6" s="33" t="e">
        <f aca="true" t="shared" si="6" ref="AV6:BD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f>IF(BE7="","",IF(BE7="-","【-】","【"&amp;SUBSTITUTE(TEXT(BE7,"#,##0.00"),"-","△")&amp;"】"))</f>
      </c>
      <c r="BF6" s="34">
        <f>IF(BF7="",NA(),BF7)</f>
        <v>871.86</v>
      </c>
      <c r="BG6" s="34">
        <f aca="true" t="shared" si="7" ref="BG6:BO6">IF(BG7="",NA(),BG7)</f>
        <v>825.73</v>
      </c>
      <c r="BH6" s="34">
        <f t="shared" si="7"/>
        <v>884.39</v>
      </c>
      <c r="BI6" s="34">
        <f t="shared" si="7"/>
        <v>836.7</v>
      </c>
      <c r="BJ6" s="34">
        <f t="shared" si="7"/>
        <v>745.48</v>
      </c>
      <c r="BK6" s="34">
        <f t="shared" si="7"/>
        <v>885.97</v>
      </c>
      <c r="BL6" s="34">
        <f t="shared" si="7"/>
        <v>854.16</v>
      </c>
      <c r="BM6" s="34">
        <f t="shared" si="7"/>
        <v>848.31</v>
      </c>
      <c r="BN6" s="34">
        <f t="shared" si="7"/>
        <v>774.99</v>
      </c>
      <c r="BO6" s="34">
        <f t="shared" si="7"/>
        <v>799.41</v>
      </c>
      <c r="BP6" s="33" t="str">
        <f>IF(BP7="","",IF(BP7="-","【-】","【"&amp;SUBSTITUTE(TEXT(BP7,"#,##0.00"),"-","△")&amp;"】"))</f>
        <v>【707.33】</v>
      </c>
      <c r="BQ6" s="34">
        <f>IF(BQ7="",NA(),BQ7)</f>
        <v>85.27</v>
      </c>
      <c r="BR6" s="34">
        <f aca="true" t="shared" si="8" ref="BR6:BZ6">IF(BR7="",NA(),BR7)</f>
        <v>87.49</v>
      </c>
      <c r="BS6" s="34">
        <f t="shared" si="8"/>
        <v>87.46</v>
      </c>
      <c r="BT6" s="34">
        <f t="shared" si="8"/>
        <v>87.89</v>
      </c>
      <c r="BU6" s="34">
        <f t="shared" si="8"/>
        <v>88.28</v>
      </c>
      <c r="BV6" s="34">
        <f t="shared" si="8"/>
        <v>89.94</v>
      </c>
      <c r="BW6" s="34">
        <f t="shared" si="8"/>
        <v>93.13</v>
      </c>
      <c r="BX6" s="34">
        <f t="shared" si="8"/>
        <v>94.38</v>
      </c>
      <c r="BY6" s="34">
        <f t="shared" si="8"/>
        <v>96.57</v>
      </c>
      <c r="BZ6" s="34">
        <f t="shared" si="8"/>
        <v>96.54</v>
      </c>
      <c r="CA6" s="33" t="str">
        <f>IF(CA7="","",IF(CA7="-","【-】","【"&amp;SUBSTITUTE(TEXT(CA7,"#,##0.00"),"-","△")&amp;"】"))</f>
        <v>【101.26】</v>
      </c>
      <c r="CB6" s="34">
        <f>IF(CB7="",NA(),CB7)</f>
        <v>150</v>
      </c>
      <c r="CC6" s="34">
        <f aca="true" t="shared" si="9" ref="CC6:CK6">IF(CC7="",NA(),CC7)</f>
        <v>150</v>
      </c>
      <c r="CD6" s="34">
        <f t="shared" si="9"/>
        <v>150</v>
      </c>
      <c r="CE6" s="34">
        <f t="shared" si="9"/>
        <v>150</v>
      </c>
      <c r="CF6" s="34">
        <f t="shared" si="9"/>
        <v>149.92</v>
      </c>
      <c r="CG6" s="34">
        <f t="shared" si="9"/>
        <v>168.57</v>
      </c>
      <c r="CH6" s="34">
        <f t="shared" si="9"/>
        <v>167.97</v>
      </c>
      <c r="CI6" s="34">
        <f t="shared" si="9"/>
        <v>165.45</v>
      </c>
      <c r="CJ6" s="34">
        <f t="shared" si="9"/>
        <v>161.54</v>
      </c>
      <c r="CK6" s="34">
        <f t="shared" si="9"/>
        <v>162.81</v>
      </c>
      <c r="CL6" s="33" t="str">
        <f>IF(CL7="","",IF(CL7="-","【-】","【"&amp;SUBSTITUTE(TEXT(CL7,"#,##0.00"),"-","△")&amp;"】"))</f>
        <v>【136.39】</v>
      </c>
      <c r="CM6" s="34" t="str">
        <f>IF(CM7="",NA(),CM7)</f>
        <v>-</v>
      </c>
      <c r="CN6" s="34" t="str">
        <f aca="true" t="shared" si="10" ref="CN6:CV6">IF(CN7="",NA(),CN7)</f>
        <v>-</v>
      </c>
      <c r="CO6" s="34">
        <f t="shared" si="10"/>
        <v>78.37</v>
      </c>
      <c r="CP6" s="34">
        <f t="shared" si="10"/>
        <v>75.85</v>
      </c>
      <c r="CQ6" s="34">
        <f t="shared" si="10"/>
        <v>72.71</v>
      </c>
      <c r="CR6" s="34">
        <f t="shared" si="10"/>
        <v>64.12</v>
      </c>
      <c r="CS6" s="34">
        <f t="shared" si="10"/>
        <v>64.87</v>
      </c>
      <c r="CT6" s="34">
        <f t="shared" si="10"/>
        <v>65.62</v>
      </c>
      <c r="CU6" s="34">
        <f t="shared" si="10"/>
        <v>64.67</v>
      </c>
      <c r="CV6" s="34">
        <f t="shared" si="10"/>
        <v>64.96</v>
      </c>
      <c r="CW6" s="33" t="str">
        <f>IF(CW7="","",IF(CW7="-","【-】","【"&amp;SUBSTITUTE(TEXT(CW7,"#,##0.00"),"-","△")&amp;"】"))</f>
        <v>【60.13】</v>
      </c>
      <c r="CX6" s="34">
        <f>IF(CX7="",NA(),CX7)</f>
        <v>92.49</v>
      </c>
      <c r="CY6" s="34">
        <f aca="true" t="shared" si="11" ref="CY6:DG6">IF(CY7="",NA(),CY7)</f>
        <v>92.51</v>
      </c>
      <c r="CZ6" s="34">
        <f t="shared" si="11"/>
        <v>92.8</v>
      </c>
      <c r="DA6" s="34">
        <f t="shared" si="11"/>
        <v>92.8</v>
      </c>
      <c r="DB6" s="34">
        <f t="shared" si="11"/>
        <v>92.93</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aca="true" t="shared" si="12" ref="DJ6:DR6">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f>IF(DS7="","",IF(DS7="-","【-】","【"&amp;SUBSTITUTE(TEXT(DS7,"#,##0.00"),"-","△")&amp;"】"))</f>
      </c>
      <c r="DT6" s="33" t="e">
        <f>IF(DT7="",NA(),DT7)</f>
        <v>#N/A</v>
      </c>
      <c r="DU6" s="33" t="e">
        <f aca="true" t="shared" si="13" ref="DU6:EC6">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f>IF(ED7="","",IF(ED7="-","【-】","【"&amp;SUBSTITUTE(TEXT(ED7,"#,##0.00"),"-","△")&amp;"】"))</f>
      </c>
      <c r="EE6" s="34">
        <f>IF(EE7="",NA(),EE7)</f>
        <v>0.04</v>
      </c>
      <c r="EF6" s="34">
        <f aca="true" t="shared" si="14" ref="EF6:EN6">IF(EF7="",NA(),EF7)</f>
        <v>0.06</v>
      </c>
      <c r="EG6" s="34">
        <f t="shared" si="14"/>
        <v>0.14</v>
      </c>
      <c r="EH6" s="34">
        <f t="shared" si="14"/>
        <v>0.21</v>
      </c>
      <c r="EI6" s="34">
        <f t="shared" si="14"/>
        <v>0.18</v>
      </c>
      <c r="EJ6" s="34">
        <f t="shared" si="14"/>
        <v>0.07</v>
      </c>
      <c r="EK6" s="34">
        <f t="shared" si="14"/>
        <v>0.1</v>
      </c>
      <c r="EL6" s="34">
        <f t="shared" si="14"/>
        <v>0.27</v>
      </c>
      <c r="EM6" s="34">
        <f t="shared" si="14"/>
        <v>0.17</v>
      </c>
      <c r="EN6" s="34">
        <f t="shared" si="14"/>
        <v>0.13</v>
      </c>
      <c r="EO6" s="33" t="str">
        <f>IF(EO7="","",IF(EO7="-","【-】","【"&amp;SUBSTITUTE(TEXT(EO7,"#,##0.00"),"-","△")&amp;"】"))</f>
        <v>【0.23】</v>
      </c>
    </row>
    <row r="7" spans="1:145" s="35" customFormat="1" ht="13.5">
      <c r="A7" s="27"/>
      <c r="B7" s="36">
        <v>2017</v>
      </c>
      <c r="C7" s="36">
        <v>92045</v>
      </c>
      <c r="D7" s="36">
        <v>47</v>
      </c>
      <c r="E7" s="36">
        <v>17</v>
      </c>
      <c r="F7" s="36">
        <v>1</v>
      </c>
      <c r="G7" s="36">
        <v>0</v>
      </c>
      <c r="H7" s="36" t="s">
        <v>110</v>
      </c>
      <c r="I7" s="36" t="s">
        <v>111</v>
      </c>
      <c r="J7" s="36" t="s">
        <v>112</v>
      </c>
      <c r="K7" s="36" t="s">
        <v>113</v>
      </c>
      <c r="L7" s="36" t="s">
        <v>114</v>
      </c>
      <c r="M7" s="36" t="s">
        <v>115</v>
      </c>
      <c r="N7" s="37" t="s">
        <v>116</v>
      </c>
      <c r="O7" s="37" t="s">
        <v>117</v>
      </c>
      <c r="P7" s="37">
        <v>65.02</v>
      </c>
      <c r="Q7" s="37">
        <v>60.77</v>
      </c>
      <c r="R7" s="37">
        <v>2160</v>
      </c>
      <c r="S7" s="37">
        <v>119795</v>
      </c>
      <c r="T7" s="37">
        <v>356.04</v>
      </c>
      <c r="U7" s="37">
        <v>336.47</v>
      </c>
      <c r="V7" s="37">
        <v>77602</v>
      </c>
      <c r="W7" s="37">
        <v>26.05</v>
      </c>
      <c r="X7" s="37">
        <v>2978.96</v>
      </c>
      <c r="Y7" s="37">
        <v>89.55</v>
      </c>
      <c r="Z7" s="37">
        <v>98.72</v>
      </c>
      <c r="AA7" s="37">
        <v>101.78</v>
      </c>
      <c r="AB7" s="37">
        <v>94.51</v>
      </c>
      <c r="AC7" s="37">
        <v>95.98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871.86</v>
      </c>
      <c r="BG7" s="37">
        <v>825.73</v>
      </c>
      <c r="BH7" s="37">
        <v>884.39</v>
      </c>
      <c r="BI7" s="37">
        <v>836.7</v>
      </c>
      <c r="BJ7" s="37">
        <v>745.48</v>
      </c>
      <c r="BK7" s="37">
        <v>885.97</v>
      </c>
      <c r="BL7" s="37">
        <v>854.16</v>
      </c>
      <c r="BM7" s="37">
        <v>848.31</v>
      </c>
      <c r="BN7" s="37">
        <v>774.99</v>
      </c>
      <c r="BO7" s="37">
        <v>799.41</v>
      </c>
      <c r="BP7" s="37">
        <v>707.33</v>
      </c>
      <c r="BQ7" s="37">
        <v>85.27</v>
      </c>
      <c r="BR7" s="37">
        <v>87.49</v>
      </c>
      <c r="BS7" s="37">
        <v>87.46</v>
      </c>
      <c r="BT7" s="37">
        <v>87.89</v>
      </c>
      <c r="BU7" s="37">
        <v>88.28</v>
      </c>
      <c r="BV7" s="37">
        <v>89.94</v>
      </c>
      <c r="BW7" s="37">
        <v>93.13</v>
      </c>
      <c r="BX7" s="37">
        <v>94.38</v>
      </c>
      <c r="BY7" s="37">
        <v>96.57</v>
      </c>
      <c r="BZ7" s="37">
        <v>96.54</v>
      </c>
      <c r="CA7" s="37">
        <v>101.26</v>
      </c>
      <c r="CB7" s="37">
        <v>150</v>
      </c>
      <c r="CC7" s="37">
        <v>150</v>
      </c>
      <c r="CD7" s="37">
        <v>150</v>
      </c>
      <c r="CE7" s="37">
        <v>150</v>
      </c>
      <c r="CF7" s="37">
        <v>149.92</v>
      </c>
      <c r="CG7" s="37">
        <v>168.57</v>
      </c>
      <c r="CH7" s="37">
        <v>167.97</v>
      </c>
      <c r="CI7" s="37">
        <v>165.45</v>
      </c>
      <c r="CJ7" s="37">
        <v>161.54</v>
      </c>
      <c r="CK7" s="37">
        <v>162.81</v>
      </c>
      <c r="CL7" s="37">
        <v>136.39</v>
      </c>
      <c r="CM7" s="37" t="s">
        <v>116</v>
      </c>
      <c r="CN7" s="37" t="s">
        <v>116</v>
      </c>
      <c r="CO7" s="37">
        <v>78.37</v>
      </c>
      <c r="CP7" s="37">
        <v>75.85</v>
      </c>
      <c r="CQ7" s="37">
        <v>72.71</v>
      </c>
      <c r="CR7" s="37">
        <v>64.12</v>
      </c>
      <c r="CS7" s="37">
        <v>64.87</v>
      </c>
      <c r="CT7" s="37">
        <v>65.62</v>
      </c>
      <c r="CU7" s="37">
        <v>64.67</v>
      </c>
      <c r="CV7" s="37">
        <v>64.96</v>
      </c>
      <c r="CW7" s="37">
        <v>60.13</v>
      </c>
      <c r="CX7" s="37">
        <v>92.49</v>
      </c>
      <c r="CY7" s="37">
        <v>92.51</v>
      </c>
      <c r="CZ7" s="37">
        <v>92.8</v>
      </c>
      <c r="DA7" s="37">
        <v>92.8</v>
      </c>
      <c r="DB7" s="37">
        <v>92.93</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0.04</v>
      </c>
      <c r="EF7" s="37">
        <v>0.06</v>
      </c>
      <c r="EG7" s="37">
        <v>0.14</v>
      </c>
      <c r="EH7" s="37">
        <v>0.21</v>
      </c>
      <c r="EI7" s="37">
        <v>0.18</v>
      </c>
      <c r="EJ7" s="37">
        <v>0.07</v>
      </c>
      <c r="EK7" s="37">
        <v>0.1</v>
      </c>
      <c r="EL7" s="37">
        <v>0.27</v>
      </c>
      <c r="EM7" s="37">
        <v>0.17</v>
      </c>
      <c r="EN7" s="37">
        <v>0.13</v>
      </c>
      <c r="EO7" s="37">
        <v>0.23</v>
      </c>
    </row>
    <row r="8" spans="25:145" ht="13.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3" ht="13.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6" ht="13.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sheetProtection/>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kouhou</cp:lastModifiedBy>
  <cp:lastPrinted>2019-01-29T05:54:30Z</cp:lastPrinted>
  <dcterms:created xsi:type="dcterms:W3CDTF">2018-12-03T09:00:56Z</dcterms:created>
  <dcterms:modified xsi:type="dcterms:W3CDTF">2019-02-15T06:39:39Z</dcterms:modified>
  <cp:category/>
  <cp:version/>
  <cp:contentType/>
  <cp:contentStatus/>
</cp:coreProperties>
</file>