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no.local\Public_new\佐野市共有2\2250下水道課\02監理係\38_経営比較分析表\R02.01「経営比較分析表」の分析等について\"/>
    </mc:Choice>
  </mc:AlternateContent>
  <workbookProtection workbookAlgorithmName="SHA-512" workbookHashValue="7ZIfZd3W+/OzAORVHdbbNuzocn66GzgJI4nZf/QfyFaNCabSv85dX/krLo/GmlfsxkeI0MsOxP2jTVpt2U292g==" workbookSaltValue="c1HJQpkIi3NybAC1GdoADw==" workbookSpinCount="100000" lockStructure="1"/>
  <bookViews>
    <workbookView xWindow="0" yWindow="0" windowWidth="10170" windowHeight="76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<sst xmlns="http://schemas.openxmlformats.org/spreadsheetml/2006/main" count="228" uniqueCount="114">
  <si>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</si>
  <si>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</si>
  <si>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</si>
  <si>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</si>
  <si>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</si>
  <si>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</si>
  <si>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</si>
  <si>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</si>
  <si>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</si>
  <si>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</si>
  <si>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</si>
  <si>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</si>
  <si>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</si>
  <si>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</si>
  <si>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</si>
  <si>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</si>
  <si>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</si>
  <si>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</si>
  <si>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</si>
  <si>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</si>
  <si>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</si>
  <si>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</si>
  <si>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</si>
  <si>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</si>
  <si>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</si>
  <si>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</si>
  <si>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</si>
  <si>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</si>
  <si>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</si>
  <si>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</si>
  <si>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</si>
  <si>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</si>
  <si>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</si>
  <si>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</si>
  <si>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</si>
  <si>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</si>
  <si>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</si>
  <si>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</si>
  <si>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</si>
  <si>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</si>
  <si>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</si>
  <si>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</si>
  <si>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</si>
  <si>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</si>
  <si>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</si>
  <si>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</si>
  <si>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</si>
  <si>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</si>
  <si>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</si>
  <si>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</si>
  <si>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</si>
  <si>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</si>
  <si>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</si>
  <si>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</si>
  <si>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</si>
  <si>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</si>
  <si>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</si>
  <si>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</si>
  <si>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</si>
  <si>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</si>
  <si>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</si>
  <si>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</si>
  <si>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</si>
  <si>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</si>
  <si>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</si>
  <si>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</si>
  <si>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</si>
  <si>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</si>
  <si>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</si>
  <si>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</si>
  <si>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</si>
  <si>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</si>
  <si>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</si>
  <si>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</si>
  <si>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</si>
  <si>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</si>
  <si>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</si>
  <si>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</si>
  <si>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</si>
  <si>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</si>
  <si>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</si>
  <si>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</si>
  <si>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</si>
  <si>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</si>
  <si>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</si>
  <si>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</si>
  <si>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</si>
  <si>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</si>
  <si>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</si>
  <si>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</si>
  <si>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</si>
  <si>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</si>
  <si>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</si>
  <si>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</si>
  <si>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</si>
  <si>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</si>
  <si>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</si>
  <si>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</si>
  <si>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</si>
  <si>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</si>
  <si>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</si>
  <si>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</si>
  <si>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</si>
  <si>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</si>
  <si>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</si>
  <si>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</si>
  <si>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</si>
  <si>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</si>
  <si>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</si>
  <si>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</si>
  <si>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</si>
  <si>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末現在で2地区あるが、それぞれ18年と13年が経過しており、老朽化が顕著になってきている。管渠の老朽化はあまり見られないが、処理施設の機械設備等の故障が多くなり、維持・修繕費用が年々増加し、機能強化対策が必要となっている。
</t>
    <phoneticPr fontId="4"/>
  </si>
  <si>
    <t xml:space="preserve">　佐野市の農業集落排水事業は、平成17年度に新規建設事業が終了しており、今後処理区域を拡大する計画もなく、現在は処理場の維持管理が主な事業となっている。
　事業の性質上、市街化区域外であることから人口減少が顕著である。また、令和2年度に使用料改定を行う予定であるが、それによる料金収入の劇的な増加は見込まれない。
　今後は、処理施設の老朽化が進む地区から、既存の管渠を利用しつつ順次公共下水道に切り替え、維持・修繕費用の増加を抑制するとともに、近い将来に訪れる更新費用の発生を防止する。
</t>
    <rPh sb="1" eb="4">
      <t>サノシ</t>
    </rPh>
    <rPh sb="5" eb="7">
      <t>ノウギョウ</t>
    </rPh>
    <rPh sb="7" eb="9">
      <t>シュウラク</t>
    </rPh>
    <rPh sb="9" eb="11">
      <t>ハイスイ</t>
    </rPh>
    <rPh sb="11" eb="13">
      <t>ジギョウ</t>
    </rPh>
    <rPh sb="15" eb="17">
      <t>ヘイセイ</t>
    </rPh>
    <rPh sb="19" eb="21">
      <t>ネンド</t>
    </rPh>
    <rPh sb="22" eb="24">
      <t>シンキ</t>
    </rPh>
    <rPh sb="24" eb="26">
      <t>ケンセツ</t>
    </rPh>
    <rPh sb="26" eb="28">
      <t>ジギョウ</t>
    </rPh>
    <rPh sb="29" eb="31">
      <t>シュウリョウ</t>
    </rPh>
    <rPh sb="53" eb="55">
      <t>ゲンザイ</t>
    </rPh>
    <rPh sb="56" eb="59">
      <t>ショリジョウ</t>
    </rPh>
    <rPh sb="60" eb="62">
      <t>イジ</t>
    </rPh>
    <rPh sb="62" eb="64">
      <t>カンリ</t>
    </rPh>
    <rPh sb="65" eb="66">
      <t>オモ</t>
    </rPh>
    <rPh sb="67" eb="69">
      <t>ジギョウ</t>
    </rPh>
    <rPh sb="78" eb="80">
      <t>ジギョウ</t>
    </rPh>
    <rPh sb="81" eb="84">
      <t>セイシツジョウ</t>
    </rPh>
    <rPh sb="85" eb="88">
      <t>シガイカ</t>
    </rPh>
    <rPh sb="88" eb="90">
      <t>クイキ</t>
    </rPh>
    <rPh sb="90" eb="91">
      <t>ガイ</t>
    </rPh>
    <rPh sb="98" eb="100">
      <t>ジンコウ</t>
    </rPh>
    <rPh sb="100" eb="102">
      <t>ゲンショウ</t>
    </rPh>
    <rPh sb="103" eb="105">
      <t>ケンチョ</t>
    </rPh>
    <rPh sb="112" eb="114">
      <t>レイワ</t>
    </rPh>
    <rPh sb="143" eb="145">
      <t>ゲキテキ</t>
    </rPh>
    <rPh sb="149" eb="151">
      <t>ミコ</t>
    </rPh>
    <rPh sb="158" eb="160">
      <t>コンゴ</t>
    </rPh>
    <rPh sb="162" eb="164">
      <t>ショリ</t>
    </rPh>
    <rPh sb="164" eb="166">
      <t>シセツ</t>
    </rPh>
    <rPh sb="167" eb="170">
      <t>ロウキュウカ</t>
    </rPh>
    <rPh sb="171" eb="172">
      <t>スス</t>
    </rPh>
    <rPh sb="173" eb="175">
      <t>チク</t>
    </rPh>
    <rPh sb="178" eb="180">
      <t>キゾン</t>
    </rPh>
    <rPh sb="181" eb="183">
      <t>カンキョ</t>
    </rPh>
    <rPh sb="184" eb="186">
      <t>リヨウ</t>
    </rPh>
    <rPh sb="202" eb="204">
      <t>イジ</t>
    </rPh>
    <rPh sb="205" eb="207">
      <t>シュウゼン</t>
    </rPh>
    <rPh sb="207" eb="209">
      <t>ヒヨウ</t>
    </rPh>
    <rPh sb="210" eb="212">
      <t>ゾウカ</t>
    </rPh>
    <rPh sb="213" eb="215">
      <t>ヨクセイ</t>
    </rPh>
    <rPh sb="222" eb="223">
      <t>チカ</t>
    </rPh>
    <rPh sb="224" eb="226">
      <t>ショウライ</t>
    </rPh>
    <rPh sb="227" eb="228">
      <t>オトズ</t>
    </rPh>
    <rPh sb="230" eb="232">
      <t>コウシン</t>
    </rPh>
    <rPh sb="232" eb="234">
      <t>ヒヨウ</t>
    </rPh>
    <rPh sb="235" eb="237">
      <t>ハッセイ</t>
    </rPh>
    <rPh sb="238" eb="240">
      <t>ボウシ</t>
    </rPh>
    <phoneticPr fontId="4"/>
  </si>
  <si>
    <t xml:space="preserve">　収益的収支比率は、総収益は前年比とほぼ横ばいだったに対し、施設改修工事等がなかったことにより総費用が減少したため黒字となっている。
　経費回収率は前年度比でほぼ横ばいであるが、全国平均及び類似団体平均値より低い値を示しているため、未接続世帯への戸別訪問等により水洗化率の向上を図るとともに、一定の時期に使用料改定を行い経費回収率の更なる向上を図る必要がある。
　汚水処理原価は、全国平均及び類似団体平均値を若干下回っており、効率的な汚水処理を行っている状況である。
　施設利用率は、前年度に比べ下がったが、全国平均及び類似団体平均値より高く年々増加傾向にあることから、適切な施設規模で運営できていると分析する。
</t>
    <rPh sb="10" eb="13">
      <t>ソウシュウエキ</t>
    </rPh>
    <rPh sb="14" eb="17">
      <t>ゼンネンヒ</t>
    </rPh>
    <rPh sb="20" eb="21">
      <t>ヨコ</t>
    </rPh>
    <rPh sb="27" eb="28">
      <t>タイ</t>
    </rPh>
    <rPh sb="30" eb="32">
      <t>シセツ</t>
    </rPh>
    <rPh sb="32" eb="34">
      <t>カイシュウ</t>
    </rPh>
    <rPh sb="34" eb="36">
      <t>コウジ</t>
    </rPh>
    <rPh sb="36" eb="37">
      <t>トウ</t>
    </rPh>
    <rPh sb="47" eb="50">
      <t>ソウヒヨウ</t>
    </rPh>
    <rPh sb="51" eb="53">
      <t>ゲンショウ</t>
    </rPh>
    <rPh sb="57" eb="59">
      <t>クロジ</t>
    </rPh>
    <rPh sb="74" eb="77">
      <t>ゼンネンド</t>
    </rPh>
    <rPh sb="77" eb="78">
      <t>ヒ</t>
    </rPh>
    <rPh sb="81" eb="82">
      <t>ヨコ</t>
    </rPh>
    <rPh sb="104" eb="105">
      <t>ヒク</t>
    </rPh>
    <rPh sb="106" eb="107">
      <t>チ</t>
    </rPh>
    <rPh sb="108" eb="109">
      <t>シメ</t>
    </rPh>
    <rPh sb="204" eb="206">
      <t>ジャッカン</t>
    </rPh>
    <rPh sb="242" eb="245">
      <t>ゼンネンド</t>
    </rPh>
    <rPh sb="246" eb="247">
      <t>クラ</t>
    </rPh>
    <rPh sb="248" eb="249">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</si>
</sst>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48-4E44-B716-D1EEA22FEA95}"/>
            </c:ext>
          </c:extLst>
        </c:ser>
        <c:dLbls>
          <c:showLegendKey val="0"/>
          <c:showVal val="0"/>
          <c:showCatName val="0"/>
          <c:showSerName val="0"/>
          <c:showPercent val="0"/>
          <c:showBubbleSize val="0"/>
        </c:dLbls>
        <c:gapWidth val="150"/>
        <c:axId val="362512696"/>
        <c:axId val="36251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D548-4E44-B716-D1EEA22FEA95}"/>
            </c:ext>
          </c:extLst>
        </c:ser>
        <c:dLbls>
          <c:showLegendKey val="0"/>
          <c:showVal val="0"/>
          <c:showCatName val="0"/>
          <c:showSerName val="0"/>
          <c:showPercent val="0"/>
          <c:showBubbleSize val="0"/>
        </c:dLbls>
        <c:marker val="1"/>
        <c:smooth val="0"/>
        <c:axId val="362512696"/>
        <c:axId val="362514264"/>
      </c:lineChart>
      <c:dateAx>
        <c:axId val="362512696"/>
        <c:scaling>
          <c:orientation val="minMax"/>
        </c:scaling>
        <c:delete val="1"/>
        <c:axPos val="b"/>
        <c:numFmt formatCode="ge" sourceLinked="1"/>
        <c:majorTickMark val="none"/>
        <c:minorTickMark val="none"/>
        <c:tickLblPos val="none"/>
        <c:crossAx val="362514264"/>
        <c:crosses val="autoZero"/>
        <c:auto val="1"/>
        <c:lblOffset val="100"/>
        <c:baseTimeUnit val="years"/>
      </c:dateAx>
      <c:valAx>
        <c:axId val="36251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70.44</c:v>
                </c:pt>
                <c:pt idx="1">
                  <c:v>76.69</c:v>
                </c:pt>
                <c:pt idx="2">
                  <c:v>74.739999999999995</c:v>
                </c:pt>
                <c:pt idx="3">
                  <c:v>75.86</c:v>
                </c:pt>
                <c:pt idx="4">
                  <c:v>64.12</c:v>
                </c:pt>
              </c:numCache>
            </c:numRef>
          </c:val>
          <c:extLst xmlns:c16r2="http://schemas.microsoft.com/office/drawing/2015/06/chart">
            <c:ext xmlns:c16="http://schemas.microsoft.com/office/drawing/2014/chart" uri="{C3380CC4-5D6E-409C-BE32-E72D297353CC}">
              <c16:uniqueId val="{00000000-4495-4276-A3AF-B776913DD170}"/>
            </c:ext>
          </c:extLst>
        </c:ser>
        <c:dLbls>
          <c:showLegendKey val="0"/>
          <c:showVal val="0"/>
          <c:showCatName val="0"/>
          <c:showSerName val="0"/>
          <c:showPercent val="0"/>
          <c:showBubbleSize val="0"/>
        </c:dLbls>
        <c:gapWidth val="150"/>
        <c:axId val="364504808"/>
        <c:axId val="36450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4495-4276-A3AF-B776913DD170}"/>
            </c:ext>
          </c:extLst>
        </c:ser>
        <c:dLbls>
          <c:showLegendKey val="0"/>
          <c:showVal val="0"/>
          <c:showCatName val="0"/>
          <c:showSerName val="0"/>
          <c:showPercent val="0"/>
          <c:showBubbleSize val="0"/>
        </c:dLbls>
        <c:marker val="1"/>
        <c:smooth val="0"/>
        <c:axId val="364504808"/>
        <c:axId val="364502456"/>
      </c:lineChart>
      <c:dateAx>
        <c:axId val="364504808"/>
        <c:scaling>
          <c:orientation val="minMax"/>
        </c:scaling>
        <c:delete val="1"/>
        <c:axPos val="b"/>
        <c:numFmt formatCode="ge" sourceLinked="1"/>
        <c:majorTickMark val="none"/>
        <c:minorTickMark val="none"/>
        <c:tickLblPos val="none"/>
        <c:crossAx val="364502456"/>
        <c:crosses val="autoZero"/>
        <c:auto val="1"/>
        <c:lblOffset val="100"/>
        <c:baseTimeUnit val="years"/>
      </c:dateAx>
      <c:valAx>
        <c:axId val="36450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0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86.48</c:v>
                </c:pt>
                <c:pt idx="1">
                  <c:v>87.15</c:v>
                </c:pt>
                <c:pt idx="2">
                  <c:v>86.76</c:v>
                </c:pt>
                <c:pt idx="3">
                  <c:v>87.95</c:v>
                </c:pt>
                <c:pt idx="4">
                  <c:v>88.27</c:v>
                </c:pt>
              </c:numCache>
            </c:numRef>
          </c:val>
          <c:extLst xmlns:c16r2="http://schemas.microsoft.com/office/drawing/2015/06/chart">
            <c:ext xmlns:c16="http://schemas.microsoft.com/office/drawing/2014/chart" uri="{C3380CC4-5D6E-409C-BE32-E72D297353CC}">
              <c16:uniqueId val="{00000000-5B62-4466-8C0A-3324A5A1C9E2}"/>
            </c:ext>
          </c:extLst>
        </c:ser>
        <c:dLbls>
          <c:showLegendKey val="0"/>
          <c:showVal val="0"/>
          <c:showCatName val="0"/>
          <c:showSerName val="0"/>
          <c:showPercent val="0"/>
          <c:showBubbleSize val="0"/>
        </c:dLbls>
        <c:gapWidth val="150"/>
        <c:axId val="364502064"/>
        <c:axId val="3645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5B62-4466-8C0A-3324A5A1C9E2}"/>
            </c:ext>
          </c:extLst>
        </c:ser>
        <c:dLbls>
          <c:showLegendKey val="0"/>
          <c:showVal val="0"/>
          <c:showCatName val="0"/>
          <c:showSerName val="0"/>
          <c:showPercent val="0"/>
          <c:showBubbleSize val="0"/>
        </c:dLbls>
        <c:marker val="1"/>
        <c:smooth val="0"/>
        <c:axId val="364502064"/>
        <c:axId val="364502848"/>
      </c:lineChart>
      <c:dateAx>
        <c:axId val="364502064"/>
        <c:scaling>
          <c:orientation val="minMax"/>
        </c:scaling>
        <c:delete val="1"/>
        <c:axPos val="b"/>
        <c:numFmt formatCode="ge" sourceLinked="1"/>
        <c:majorTickMark val="none"/>
        <c:minorTickMark val="none"/>
        <c:tickLblPos val="none"/>
        <c:crossAx val="364502848"/>
        <c:crosses val="autoZero"/>
        <c:auto val="1"/>
        <c:lblOffset val="100"/>
        <c:baseTimeUnit val="years"/>
      </c:dateAx>
      <c:valAx>
        <c:axId val="3645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0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93.1</c:v>
                </c:pt>
                <c:pt idx="1">
                  <c:v>103.64</c:v>
                </c:pt>
                <c:pt idx="2">
                  <c:v>90.91</c:v>
                </c:pt>
                <c:pt idx="3">
                  <c:v>97.64</c:v>
                </c:pt>
                <c:pt idx="4">
                  <c:v>101.07</c:v>
                </c:pt>
              </c:numCache>
            </c:numRef>
          </c:val>
          <c:extLst xmlns:c16r2="http://schemas.microsoft.com/office/drawing/2015/06/chart">
            <c:ext xmlns:c16="http://schemas.microsoft.com/office/drawing/2014/chart" uri="{C3380CC4-5D6E-409C-BE32-E72D297353CC}">
              <c16:uniqueId val="{00000000-C0C3-44D6-BA4C-ED7E44FC5928}"/>
            </c:ext>
          </c:extLst>
        </c:ser>
        <c:dLbls>
          <c:showLegendKey val="0"/>
          <c:showVal val="0"/>
          <c:showCatName val="0"/>
          <c:showSerName val="0"/>
          <c:showPercent val="0"/>
          <c:showBubbleSize val="0"/>
        </c:dLbls>
        <c:gapWidth val="150"/>
        <c:axId val="362515048"/>
        <c:axId val="36251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C3-44D6-BA4C-ED7E44FC5928}"/>
            </c:ext>
          </c:extLst>
        </c:ser>
        <c:dLbls>
          <c:showLegendKey val="0"/>
          <c:showVal val="0"/>
          <c:showCatName val="0"/>
          <c:showSerName val="0"/>
          <c:showPercent val="0"/>
          <c:showBubbleSize val="0"/>
        </c:dLbls>
        <c:marker val="1"/>
        <c:smooth val="0"/>
        <c:axId val="362515048"/>
        <c:axId val="362515440"/>
      </c:lineChart>
      <c:dateAx>
        <c:axId val="362515048"/>
        <c:scaling>
          <c:orientation val="minMax"/>
        </c:scaling>
        <c:delete val="1"/>
        <c:axPos val="b"/>
        <c:numFmt formatCode="ge" sourceLinked="1"/>
        <c:majorTickMark val="none"/>
        <c:minorTickMark val="none"/>
        <c:tickLblPos val="none"/>
        <c:crossAx val="362515440"/>
        <c:crosses val="autoZero"/>
        <c:auto val="1"/>
        <c:lblOffset val="100"/>
        <c:baseTimeUnit val="years"/>
      </c:dateAx>
      <c:valAx>
        <c:axId val="3625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43-42D6-8B57-D2338B709337}"/>
            </c:ext>
          </c:extLst>
        </c:ser>
        <c:dLbls>
          <c:showLegendKey val="0"/>
          <c:showVal val="0"/>
          <c:showCatName val="0"/>
          <c:showSerName val="0"/>
          <c:showPercent val="0"/>
          <c:showBubbleSize val="0"/>
        </c:dLbls>
        <c:gapWidth val="150"/>
        <c:axId val="362515832"/>
        <c:axId val="36251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43-42D6-8B57-D2338B709337}"/>
            </c:ext>
          </c:extLst>
        </c:ser>
        <c:dLbls>
          <c:showLegendKey val="0"/>
          <c:showVal val="0"/>
          <c:showCatName val="0"/>
          <c:showSerName val="0"/>
          <c:showPercent val="0"/>
          <c:showBubbleSize val="0"/>
        </c:dLbls>
        <c:marker val="1"/>
        <c:smooth val="0"/>
        <c:axId val="362515832"/>
        <c:axId val="362512304"/>
      </c:lineChart>
      <c:dateAx>
        <c:axId val="362515832"/>
        <c:scaling>
          <c:orientation val="minMax"/>
        </c:scaling>
        <c:delete val="1"/>
        <c:axPos val="b"/>
        <c:numFmt formatCode="ge" sourceLinked="1"/>
        <c:majorTickMark val="none"/>
        <c:minorTickMark val="none"/>
        <c:tickLblPos val="none"/>
        <c:crossAx val="362512304"/>
        <c:crosses val="autoZero"/>
        <c:auto val="1"/>
        <c:lblOffset val="100"/>
        <c:baseTimeUnit val="years"/>
      </c:dateAx>
      <c:valAx>
        <c:axId val="36251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45-4423-995A-80426711C82E}"/>
            </c:ext>
          </c:extLst>
        </c:ser>
        <c:dLbls>
          <c:showLegendKey val="0"/>
          <c:showVal val="0"/>
          <c:showCatName val="0"/>
          <c:showSerName val="0"/>
          <c:showPercent val="0"/>
          <c:showBubbleSize val="0"/>
        </c:dLbls>
        <c:gapWidth val="150"/>
        <c:axId val="362517008"/>
        <c:axId val="36251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45-4423-995A-80426711C82E}"/>
            </c:ext>
          </c:extLst>
        </c:ser>
        <c:dLbls>
          <c:showLegendKey val="0"/>
          <c:showVal val="0"/>
          <c:showCatName val="0"/>
          <c:showSerName val="0"/>
          <c:showPercent val="0"/>
          <c:showBubbleSize val="0"/>
        </c:dLbls>
        <c:marker val="1"/>
        <c:smooth val="0"/>
        <c:axId val="362517008"/>
        <c:axId val="362518184"/>
      </c:lineChart>
      <c:dateAx>
        <c:axId val="362517008"/>
        <c:scaling>
          <c:orientation val="minMax"/>
        </c:scaling>
        <c:delete val="1"/>
        <c:axPos val="b"/>
        <c:numFmt formatCode="ge" sourceLinked="1"/>
        <c:majorTickMark val="none"/>
        <c:minorTickMark val="none"/>
        <c:tickLblPos val="none"/>
        <c:crossAx val="362518184"/>
        <c:crosses val="autoZero"/>
        <c:auto val="1"/>
        <c:lblOffset val="100"/>
        <c:baseTimeUnit val="years"/>
      </c:dateAx>
      <c:valAx>
        <c:axId val="3625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89-4B08-839F-01FD5CE93826}"/>
            </c:ext>
          </c:extLst>
        </c:ser>
        <c:dLbls>
          <c:showLegendKey val="0"/>
          <c:showVal val="0"/>
          <c:showCatName val="0"/>
          <c:showSerName val="0"/>
          <c:showPercent val="0"/>
          <c:showBubbleSize val="0"/>
        </c:dLbls>
        <c:gapWidth val="150"/>
        <c:axId val="363734072"/>
        <c:axId val="3637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89-4B08-839F-01FD5CE93826}"/>
            </c:ext>
          </c:extLst>
        </c:ser>
        <c:dLbls>
          <c:showLegendKey val="0"/>
          <c:showVal val="0"/>
          <c:showCatName val="0"/>
          <c:showSerName val="0"/>
          <c:showPercent val="0"/>
          <c:showBubbleSize val="0"/>
        </c:dLbls>
        <c:marker val="1"/>
        <c:smooth val="0"/>
        <c:axId val="363734072"/>
        <c:axId val="363729760"/>
      </c:lineChart>
      <c:dateAx>
        <c:axId val="363734072"/>
        <c:scaling>
          <c:orientation val="minMax"/>
        </c:scaling>
        <c:delete val="1"/>
        <c:axPos val="b"/>
        <c:numFmt formatCode="ge" sourceLinked="1"/>
        <c:majorTickMark val="none"/>
        <c:minorTickMark val="none"/>
        <c:tickLblPos val="none"/>
        <c:crossAx val="363729760"/>
        <c:crosses val="autoZero"/>
        <c:auto val="1"/>
        <c:lblOffset val="100"/>
        <c:baseTimeUnit val="years"/>
      </c:dateAx>
      <c:valAx>
        <c:axId val="3637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0E-4045-A47B-0DECB24EA166}"/>
            </c:ext>
          </c:extLst>
        </c:ser>
        <c:dLbls>
          <c:showLegendKey val="0"/>
          <c:showVal val="0"/>
          <c:showCatName val="0"/>
          <c:showSerName val="0"/>
          <c:showPercent val="0"/>
          <c:showBubbleSize val="0"/>
        </c:dLbls>
        <c:gapWidth val="150"/>
        <c:axId val="363734464"/>
        <c:axId val="36373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0E-4045-A47B-0DECB24EA166}"/>
            </c:ext>
          </c:extLst>
        </c:ser>
        <c:dLbls>
          <c:showLegendKey val="0"/>
          <c:showVal val="0"/>
          <c:showCatName val="0"/>
          <c:showSerName val="0"/>
          <c:showPercent val="0"/>
          <c:showBubbleSize val="0"/>
        </c:dLbls>
        <c:marker val="1"/>
        <c:smooth val="0"/>
        <c:axId val="363734464"/>
        <c:axId val="363730544"/>
      </c:lineChart>
      <c:dateAx>
        <c:axId val="363734464"/>
        <c:scaling>
          <c:orientation val="minMax"/>
        </c:scaling>
        <c:delete val="1"/>
        <c:axPos val="b"/>
        <c:numFmt formatCode="ge" sourceLinked="1"/>
        <c:majorTickMark val="none"/>
        <c:minorTickMark val="none"/>
        <c:tickLblPos val="none"/>
        <c:crossAx val="363730544"/>
        <c:crosses val="autoZero"/>
        <c:auto val="1"/>
        <c:lblOffset val="100"/>
        <c:baseTimeUnit val="years"/>
      </c:dateAx>
      <c:valAx>
        <c:axId val="36373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46-4D3A-92CB-1F3C8690393A}"/>
            </c:ext>
          </c:extLst>
        </c:ser>
        <c:dLbls>
          <c:showLegendKey val="0"/>
          <c:showVal val="0"/>
          <c:showCatName val="0"/>
          <c:showSerName val="0"/>
          <c:showPercent val="0"/>
          <c:showBubbleSize val="0"/>
        </c:dLbls>
        <c:gapWidth val="150"/>
        <c:axId val="363729368"/>
        <c:axId val="36373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7D46-4D3A-92CB-1F3C8690393A}"/>
            </c:ext>
          </c:extLst>
        </c:ser>
        <c:dLbls>
          <c:showLegendKey val="0"/>
          <c:showVal val="0"/>
          <c:showCatName val="0"/>
          <c:showSerName val="0"/>
          <c:showPercent val="0"/>
          <c:showBubbleSize val="0"/>
        </c:dLbls>
        <c:marker val="1"/>
        <c:smooth val="0"/>
        <c:axId val="363729368"/>
        <c:axId val="363730936"/>
      </c:lineChart>
      <c:dateAx>
        <c:axId val="363729368"/>
        <c:scaling>
          <c:orientation val="minMax"/>
        </c:scaling>
        <c:delete val="1"/>
        <c:axPos val="b"/>
        <c:numFmt formatCode="ge" sourceLinked="1"/>
        <c:majorTickMark val="none"/>
        <c:minorTickMark val="none"/>
        <c:tickLblPos val="none"/>
        <c:crossAx val="363730936"/>
        <c:crosses val="autoZero"/>
        <c:auto val="1"/>
        <c:lblOffset val="100"/>
        <c:baseTimeUnit val="years"/>
      </c:dateAx>
      <c:valAx>
        <c:axId val="36373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68.5</c:v>
                </c:pt>
                <c:pt idx="1">
                  <c:v>67.239999999999995</c:v>
                </c:pt>
                <c:pt idx="2">
                  <c:v>49.47</c:v>
                </c:pt>
                <c:pt idx="3">
                  <c:v>48.9</c:v>
                </c:pt>
                <c:pt idx="4">
                  <c:v>50.96</c:v>
                </c:pt>
              </c:numCache>
            </c:numRef>
          </c:val>
          <c:extLst xmlns:c16r2="http://schemas.microsoft.com/office/drawing/2015/06/chart">
            <c:ext xmlns:c16="http://schemas.microsoft.com/office/drawing/2014/chart" uri="{C3380CC4-5D6E-409C-BE32-E72D297353CC}">
              <c16:uniqueId val="{00000000-A099-4312-93E9-A4FB8F7FA7D9}"/>
            </c:ext>
          </c:extLst>
        </c:ser>
        <c:dLbls>
          <c:showLegendKey val="0"/>
          <c:showVal val="0"/>
          <c:showCatName val="0"/>
          <c:showSerName val="0"/>
          <c:showPercent val="0"/>
          <c:showBubbleSize val="0"/>
        </c:dLbls>
        <c:gapWidth val="150"/>
        <c:axId val="363732112"/>
        <c:axId val="36373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099-4312-93E9-A4FB8F7FA7D9}"/>
            </c:ext>
          </c:extLst>
        </c:ser>
        <c:dLbls>
          <c:showLegendKey val="0"/>
          <c:showVal val="0"/>
          <c:showCatName val="0"/>
          <c:showSerName val="0"/>
          <c:showPercent val="0"/>
          <c:showBubbleSize val="0"/>
        </c:dLbls>
        <c:marker val="1"/>
        <c:smooth val="0"/>
        <c:axId val="363732112"/>
        <c:axId val="363732504"/>
      </c:lineChart>
      <c:dateAx>
        <c:axId val="363732112"/>
        <c:scaling>
          <c:orientation val="minMax"/>
        </c:scaling>
        <c:delete val="1"/>
        <c:axPos val="b"/>
        <c:numFmt formatCode="ge" sourceLinked="1"/>
        <c:majorTickMark val="none"/>
        <c:minorTickMark val="none"/>
        <c:tickLblPos val="none"/>
        <c:crossAx val="363732504"/>
        <c:crosses val="autoZero"/>
        <c:auto val="1"/>
        <c:lblOffset val="100"/>
        <c:baseTimeUnit val="years"/>
      </c:dateAx>
      <c:valAx>
        <c:axId val="36373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174.78</c:v>
                </c:pt>
                <c:pt idx="1">
                  <c:v>179.27</c:v>
                </c:pt>
                <c:pt idx="2">
                  <c:v>247.52</c:v>
                </c:pt>
                <c:pt idx="3">
                  <c:v>253.01</c:v>
                </c:pt>
                <c:pt idx="4">
                  <c:v>241.22</c:v>
                </c:pt>
              </c:numCache>
            </c:numRef>
          </c:val>
          <c:extLst xmlns:c16r2="http://schemas.microsoft.com/office/drawing/2015/06/chart">
            <c:ext xmlns:c16="http://schemas.microsoft.com/office/drawing/2014/chart" uri="{C3380CC4-5D6E-409C-BE32-E72D297353CC}">
              <c16:uniqueId val="{00000000-1EE1-40BC-9FBF-A9044E816C79}"/>
            </c:ext>
          </c:extLst>
        </c:ser>
        <c:dLbls>
          <c:showLegendKey val="0"/>
          <c:showVal val="0"/>
          <c:showCatName val="0"/>
          <c:showSerName val="0"/>
          <c:showPercent val="0"/>
          <c:showBubbleSize val="0"/>
        </c:dLbls>
        <c:gapWidth val="150"/>
        <c:axId val="363728192"/>
        <c:axId val="36372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EE1-40BC-9FBF-A9044E816C79}"/>
            </c:ext>
          </c:extLst>
        </c:ser>
        <c:dLbls>
          <c:showLegendKey val="0"/>
          <c:showVal val="0"/>
          <c:showCatName val="0"/>
          <c:showSerName val="0"/>
          <c:showPercent val="0"/>
          <c:showBubbleSize val="0"/>
        </c:dLbls>
        <c:marker val="1"/>
        <c:smooth val="0"/>
        <c:axId val="363728192"/>
        <c:axId val="363728584"/>
      </c:lineChart>
      <c:dateAx>
        <c:axId val="363728192"/>
        <c:scaling>
          <c:orientation val="minMax"/>
        </c:scaling>
        <c:delete val="1"/>
        <c:axPos val="b"/>
        <c:numFmt formatCode="ge" sourceLinked="1"/>
        <c:majorTickMark val="none"/>
        <c:minorTickMark val="none"/>
        <c:tickLblPos val="none"/>
        <c:crossAx val="363728584"/>
        <c:crosses val="autoZero"/>
        <c:auto val="1"/>
        <c:lblOffset val="100"/>
        <c:baseTimeUnit val="years"/>
      </c:dateAx>
      <c:valAx>
        <c:axId val="36372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7" zoomScaleNormal="100" workbookViewId="0">
      <selection activeCell="BK12" sqref="B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佐野市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118951</v>
      </c>
      <c r="AM8" s="68"/>
      <c r="AN8" s="68"/>
      <c r="AO8" s="68"/>
      <c r="AP8" s="68"/>
      <c r="AQ8" s="68"/>
      <c r="AR8" s="68"/>
      <c r="AS8" s="68"/>
      <c r="AT8" s="67">
        <f>データ!T6</f>
        <v>356.04</v>
      </c>
      <c r="AU8" s="67"/>
      <c r="AV8" s="67"/>
      <c r="AW8" s="67"/>
      <c r="AX8" s="67"/>
      <c r="AY8" s="67"/>
      <c r="AZ8" s="67"/>
      <c r="BA8" s="67"/>
      <c r="BB8" s="67">
        <f>データ!U6</f>
        <v>334.09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2.3199999999999998</v>
      </c>
      <c r="Q10" s="67"/>
      <c r="R10" s="67"/>
      <c r="S10" s="67"/>
      <c r="T10" s="67"/>
      <c r="U10" s="67"/>
      <c r="V10" s="67"/>
      <c r="W10" s="67">
        <f>データ!Q6</f>
        <v>77.91</v>
      </c>
      <c r="X10" s="67"/>
      <c r="Y10" s="67"/>
      <c r="Z10" s="67"/>
      <c r="AA10" s="67"/>
      <c r="AB10" s="67"/>
      <c r="AC10" s="67"/>
      <c r="AD10" s="68">
        <f>データ!R6</f>
        <v>2160</v>
      </c>
      <c r="AE10" s="68"/>
      <c r="AF10" s="68"/>
      <c r="AG10" s="68"/>
      <c r="AH10" s="68"/>
      <c r="AI10" s="68"/>
      <c r="AJ10" s="68"/>
      <c r="AK10" s="2"/>
      <c r="AL10" s="68">
        <f>データ!V6</f>
        <v>2753</v>
      </c>
      <c r="AM10" s="68"/>
      <c r="AN10" s="68"/>
      <c r="AO10" s="68"/>
      <c r="AP10" s="68"/>
      <c r="AQ10" s="68"/>
      <c r="AR10" s="68"/>
      <c r="AS10" s="68"/>
      <c r="AT10" s="67">
        <f>データ!W6</f>
        <v>1.49</v>
      </c>
      <c r="AU10" s="67"/>
      <c r="AV10" s="67"/>
      <c r="AW10" s="67"/>
      <c r="AX10" s="67"/>
      <c r="AY10" s="67"/>
      <c r="AZ10" s="67"/>
      <c r="BA10" s="67"/>
      <c r="BB10" s="67">
        <f>データ!X6</f>
        <v>1847.65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7V6Q74A77UnFNQb7uEDVH5JI87VjrRIdhdyVBL4VAWUSLtZj0RWij1trCNztQVougfCZUNdzt2KiIUgkS40wJA==" saltValue="6pUyMavQ6s+b9B84GoAM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92045</v>
      </c>
      <c r="D6" s="33">
        <f t="shared" si="3"/>
        <v>47</v>
      </c>
      <c r="E6" s="33">
        <f t="shared" si="3"/>
        <v>17</v>
      </c>
      <c r="F6" s="33">
        <f t="shared" si="3"/>
        <v>5</v>
      </c>
      <c r="G6" s="33">
        <f t="shared" si="3"/>
        <v>0</v>
      </c>
      <c r="H6" s="33" t="str">
        <f t="shared" si="3"/>
        <v>栃木県　佐野市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2.3199999999999998</v>
      </c>
      <c r="Q6" s="34">
        <f t="shared" si="3"/>
        <v>77.91</v>
      </c>
      <c r="R6" s="34">
        <f t="shared" si="3"/>
        <v>2160</v>
      </c>
      <c r="S6" s="34">
        <f t="shared" si="3"/>
        <v>118951</v>
      </c>
      <c r="T6" s="34">
        <f t="shared" si="3"/>
        <v>356.04</v>
      </c>
      <c r="U6" s="34">
        <f t="shared" si="3"/>
        <v>334.09</v>
      </c>
      <c r="V6" s="34">
        <f t="shared" si="3"/>
        <v>2753</v>
      </c>
      <c r="W6" s="34">
        <f t="shared" si="3"/>
        <v>1.49</v>
      </c>
      <c r="X6" s="34">
        <f t="shared" si="3"/>
        <v>1847.65</v>
      </c>
      <c r="Y6" s="35">
        <f>IF(Y7="",NA(),Y7)</f>
        <v>93.1</v>
      </c>
      <c r="Z6" s="35">
        <f t="shared" ref="Z6:AH6" si="4">IF(Z7="",NA(),Z7)</f>
        <v>103.64</v>
      </c>
      <c r="AA6" s="35">
        <f t="shared" si="4"/>
        <v>90.91</v>
      </c>
      <c r="AB6" s="35">
        <f t="shared" si="4"/>
        <v>97.64</v>
      </c>
      <c r="AC6" s="35">
        <f t="shared" si="4"/>
        <v>101.07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68.5</v>
      </c>
      <c r="BR6" s="35">
        <f t="shared" ref="BR6:BZ6" si="8">IF(BR7="",NA(),BR7)</f>
        <v>67.239999999999995</v>
      </c>
      <c r="BS6" s="35">
        <f t="shared" si="8"/>
        <v>49.47</v>
      </c>
      <c r="BT6" s="35">
        <f t="shared" si="8"/>
        <v>48.9</v>
      </c>
      <c r="BU6" s="35">
        <f t="shared" si="8"/>
        <v>50.96</v>
      </c>
      <c r="BV6" s="35">
        <f t="shared" si="8"/>
        <v>50.82</v>
      </c>
      <c r="BW6" s="35">
        <f t="shared" si="8"/>
        <v>52.19</v>
      </c>
      <c r="BX6" s="35">
        <f t="shared" si="8"/>
        <v>55.32</v>
      </c>
      <c r="BY6" s="35">
        <f t="shared" si="8"/>
        <v>59.8</v>
      </c>
      <c r="BZ6" s="35">
        <f t="shared" si="8"/>
        <v>57.77</v>
      </c>
      <c r="CA6" s="34" t="str">
        <f>IF(CA7="","",IF(CA7="-","【-】","【"&amp;SUBSTITUTE(TEXT(CA7,"#,##0.00"),"-","△")&amp;"】"))</f>
        <v>【59.51】</v>
      </c>
      <c r="CB6" s="35">
        <f>IF(CB7="",NA(),CB7)</f>
        <v>174.78</v>
      </c>
      <c r="CC6" s="35">
        <f t="shared" ref="CC6:CK6" si="9">IF(CC7="",NA(),CC7)</f>
        <v>179.27</v>
      </c>
      <c r="CD6" s="35">
        <f t="shared" si="9"/>
        <v>247.52</v>
      </c>
      <c r="CE6" s="35">
        <f t="shared" si="9"/>
        <v>253.01</v>
      </c>
      <c r="CF6" s="35">
        <f t="shared" si="9"/>
        <v>241.22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70.44</v>
      </c>
      <c r="CN6" s="35">
        <f t="shared" ref="CN6:CV6" si="10">IF(CN7="",NA(),CN7)</f>
        <v>76.69</v>
      </c>
      <c r="CO6" s="35">
        <f t="shared" si="10"/>
        <v>74.739999999999995</v>
      </c>
      <c r="CP6" s="35">
        <f t="shared" si="10"/>
        <v>75.86</v>
      </c>
      <c r="CQ6" s="35">
        <f t="shared" si="10"/>
        <v>64.12</v>
      </c>
      <c r="CR6" s="35">
        <f t="shared" si="10"/>
        <v>53.24</v>
      </c>
      <c r="CS6" s="35">
        <f t="shared" si="10"/>
        <v>52.31</v>
      </c>
      <c r="CT6" s="35">
        <f t="shared" si="10"/>
        <v>60.65</v>
      </c>
      <c r="CU6" s="35">
        <f t="shared" si="10"/>
        <v>51.75</v>
      </c>
      <c r="CV6" s="35">
        <f t="shared" si="10"/>
        <v>50.68</v>
      </c>
      <c r="CW6" s="34" t="str">
        <f>IF(CW7="","",IF(CW7="-","【-】","【"&amp;SUBSTITUTE(TEXT(CW7,"#,##0.00"),"-","△")&amp;"】"))</f>
        <v>【52.23】</v>
      </c>
      <c r="CX6" s="35">
        <f>IF(CX7="",NA(),CX7)</f>
        <v>86.48</v>
      </c>
      <c r="CY6" s="35">
        <f t="shared" ref="CY6:DG6" si="11">IF(CY7="",NA(),CY7)</f>
        <v>87.15</v>
      </c>
      <c r="CZ6" s="35">
        <f t="shared" si="11"/>
        <v>86.76</v>
      </c>
      <c r="DA6" s="35">
        <f t="shared" si="11"/>
        <v>87.95</v>
      </c>
      <c r="DB6" s="35">
        <f t="shared" si="11"/>
        <v>88.27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92045</v>
      </c>
      <c r="D7" s="37">
        <v>47</v>
      </c>
      <c r="E7" s="37">
        <v>17</v>
      </c>
      <c r="F7" s="37">
        <v>5</v>
      </c>
      <c r="G7" s="37">
        <v>0</v>
      </c>
      <c r="H7" s="37" t="s">
        <v>98</v>
      </c>
      <c r="I7" s="37" t="s">
        <v>99</v>
      </c>
      <c r="J7" s="37" t="s">
        <v>100</v>
      </c>
      <c r="K7" s="37" t="s">
        <v>101</v>
      </c>
      <c r="L7" s="37" t="s">
        <v>102</v>
      </c>
      <c r="M7" s="37" t="s">
        <v>103</v>
      </c>
      <c r="N7" s="38" t="s">
        <v>104</v>
      </c>
      <c r="O7" s="38" t="s">
        <v>105</v>
      </c>
      <c r="P7" s="38">
        <v>2.3199999999999998</v>
      </c>
      <c r="Q7" s="38">
        <v>77.91</v>
      </c>
      <c r="R7" s="38">
        <v>2160</v>
      </c>
      <c r="S7" s="38">
        <v>118951</v>
      </c>
      <c r="T7" s="38">
        <v>356.04</v>
      </c>
      <c r="U7" s="38">
        <v>334.09</v>
      </c>
      <c r="V7" s="38">
        <v>2753</v>
      </c>
      <c r="W7" s="38">
        <v>1.49</v>
      </c>
      <c r="X7" s="38">
        <v>1847.65</v>
      </c>
      <c r="Y7" s="38">
        <v>93.1</v>
      </c>
      <c r="Z7" s="38">
        <v>103.64</v>
      </c>
      <c r="AA7" s="38">
        <v>90.91</v>
      </c>
      <c r="AB7" s="38">
        <v>97.64</v>
      </c>
      <c r="AC7" s="38">
        <v>101.07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68.5</v>
      </c>
      <c r="BR7" s="38">
        <v>67.239999999999995</v>
      </c>
      <c r="BS7" s="38">
        <v>49.47</v>
      </c>
      <c r="BT7" s="38">
        <v>48.9</v>
      </c>
      <c r="BU7" s="38">
        <v>50.96</v>
      </c>
      <c r="BV7" s="38">
        <v>50.82</v>
      </c>
      <c r="BW7" s="38">
        <v>52.19</v>
      </c>
      <c r="BX7" s="38">
        <v>55.32</v>
      </c>
      <c r="BY7" s="38">
        <v>59.8</v>
      </c>
      <c r="BZ7" s="38">
        <v>57.77</v>
      </c>
      <c r="CA7" s="38">
        <v>59.51</v>
      </c>
      <c r="CB7" s="38">
        <v>174.78</v>
      </c>
      <c r="CC7" s="38">
        <v>179.27</v>
      </c>
      <c r="CD7" s="38">
        <v>247.52</v>
      </c>
      <c r="CE7" s="38">
        <v>253.01</v>
      </c>
      <c r="CF7" s="38">
        <v>241.22</v>
      </c>
      <c r="CG7" s="38">
        <v>300.52</v>
      </c>
      <c r="CH7" s="38">
        <v>296.14</v>
      </c>
      <c r="CI7" s="38">
        <v>283.17</v>
      </c>
      <c r="CJ7" s="38">
        <v>263.76</v>
      </c>
      <c r="CK7" s="38">
        <v>274.35000000000002</v>
      </c>
      <c r="CL7" s="38">
        <v>261.45999999999998</v>
      </c>
      <c r="CM7" s="38">
        <v>70.44</v>
      </c>
      <c r="CN7" s="38">
        <v>76.69</v>
      </c>
      <c r="CO7" s="38">
        <v>74.739999999999995</v>
      </c>
      <c r="CP7" s="38">
        <v>75.86</v>
      </c>
      <c r="CQ7" s="38">
        <v>64.12</v>
      </c>
      <c r="CR7" s="38">
        <v>53.24</v>
      </c>
      <c r="CS7" s="38">
        <v>52.31</v>
      </c>
      <c r="CT7" s="38">
        <v>60.65</v>
      </c>
      <c r="CU7" s="38">
        <v>51.75</v>
      </c>
      <c r="CV7" s="38">
        <v>50.68</v>
      </c>
      <c r="CW7" s="38">
        <v>52.23</v>
      </c>
      <c r="CX7" s="38">
        <v>86.48</v>
      </c>
      <c r="CY7" s="38">
        <v>87.15</v>
      </c>
      <c r="CZ7" s="38">
        <v>86.76</v>
      </c>
      <c r="DA7" s="38">
        <v>87.95</v>
      </c>
      <c r="DB7" s="38">
        <v>88.27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亀山直宏</cp:lastModifiedBy>
  <cp:lastPrinted>2020-01-28T09:00:15Z</cp:lastPrinted>
  <dcterms:created xsi:type="dcterms:W3CDTF">2019-12-05T05:17:45Z</dcterms:created>
  <dcterms:modified xsi:type="dcterms:W3CDTF">2020-01-28T09:04:58Z</dcterms:modified>
  <cp:category/>
</cp:coreProperties>
</file>