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sano.local\Public_new\佐野市共有1\1050財政課\02財政係\030 決算\005 決算全般\財政状況資料集\R6分\R8.3.4 令和6年度財政状況資料集の作成及び提出について\05_修正\"/>
    </mc:Choice>
  </mc:AlternateContent>
  <xr:revisionPtr revIDLastSave="0" documentId="13_ncr:1_{DD613A02-8164-4DD0-885F-55F38EC8103F}" xr6:coauthVersionLast="45" xr6:coauthVersionMax="45" xr10:uidLastSave="{00000000-0000-0000-0000-000000000000}"/>
  <bookViews>
    <workbookView xWindow="-4200" yWindow="660" windowWidth="11100" windowHeight="11868" tabRatio="599"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C37" i="10"/>
  <c r="BE36" i="10"/>
  <c r="AM36" i="10"/>
  <c r="C36" i="10"/>
  <c r="BE35" i="10"/>
  <c r="C35" i="10"/>
  <c r="BW34" i="10"/>
  <c r="BW35" i="10" s="1"/>
  <c r="BW36" i="10" s="1"/>
  <c r="BW37" i="10" s="1"/>
  <c r="BW38" i="10" s="1"/>
  <c r="BE34" i="10"/>
  <c r="U34" i="10"/>
  <c r="U35" i="10" s="1"/>
  <c r="U36" i="10" s="1"/>
  <c r="U37" i="10" s="1"/>
  <c r="C34" i="10"/>
  <c r="CO34" i="10" l="1"/>
  <c r="CO35" i="10" s="1"/>
  <c r="CO36" i="10" s="1"/>
  <c r="CO37" i="10" s="1"/>
  <c r="CO38" i="10" s="1"/>
  <c r="CO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<sst xmlns="http://schemas.openxmlformats.org/spreadsheetml/2006/main" count="1076" uniqueCount="562">
  <si>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</si>
  <si>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</si>
  <si>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</si>
  <si>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</si>
  <si>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</si>
  <si>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</si>
  <si>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</si>
  <si>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</si>
  <si>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</si>
  <si>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</si>
  <si>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</si>
  <si>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</si>
  <si>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</si>
  <si>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</si>
  <si>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</si>
  <si>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</si>
  <si>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</si>
  <si>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</si>
  <si>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</si>
  <si>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</si>
  <si>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</si>
  <si>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</si>
  <si>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</si>
  <si>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</si>
  <si>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</si>
  <si>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</si>
  <si>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</si>
  <si>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</si>
  <si>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</si>
  <si>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</si>
  <si>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</si>
  <si>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</si>
  <si>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</si>
  <si>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</si>
  <si>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</si>
  <si>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</si>
  <si>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</si>
  <si>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</si>
  <si>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</si>
  <si>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</si>
  <si>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</si>
  <si>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</si>
  <si>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</si>
  <si>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</si>
  <si>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</si>
  <si>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</si>
  <si>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</si>
  <si>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</si>
  <si>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</si>
  <si>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</si>
  <si>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</si>
  <si>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</si>
  <si>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</si>
  <si>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</si>
  <si>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</si>
  <si>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</si>
  <si>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</si>
  <si>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</si>
  <si>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</si>
  <si>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</si>
  <si>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</si>
  <si>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</si>
  <si>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</si>
  <si>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</si>
  <si>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</si>
  <si>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</si>
  <si>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</si>
  <si>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</si>
  <si>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</si>
  <si>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</si>
  <si>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</si>
  <si>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</si>
  <si>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</si>
  <si>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</si>
  <si>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</si>
  <si>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</si>
  <si>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</si>
  <si>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</si>
  <si>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</si>
  <si>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</si>
  <si>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</si>
  <si>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</si>
  <si>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</si>
  <si>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</si>
  <si>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</si>
  <si>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</si>
  <si>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</si>
  <si>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</si>
  <si>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</si>
  <si>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</si>
  <si>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</si>
  <si>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</si>
  <si>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</si>
  <si>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</si>
  <si>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</si>
  <si>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</si>
  <si>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</si>
  <si>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</si>
  <si>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</si>
  <si>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</si>
  <si>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</si>
  <si>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</si>
  <si>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</si>
  <si>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</si>
  <si>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</si>
  <si>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</si>
  <si>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</si>
  <si>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</si>
  <si>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</si>
  <si>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</si>
  <si>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</si>
  <si>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</si>
  <si>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</si>
  <si>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</si>
  <si>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</si>
  <si>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</si>
  <si>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</si>
  <si>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</si>
  <si>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</si>
  <si>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</si>
  <si>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</si>
  <si>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</si>
  <si>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</si>
  <si>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</si>
  <si>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</si>
  <si>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</si>
  <si>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</si>
  <si>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</si>
  <si>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</si>
  <si>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</si>
  <si>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</si>
  <si>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</si>
  <si>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</si>
  <si>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</si>
  <si>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</si>
  <si>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</si>
  <si>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</si>
  <si>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</si>
  <si>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</si>
  <si>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</si>
  <si>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</si>
  <si>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</si>
  <si>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</si>
  <si>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</si>
  <si>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</si>
  <si>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</si>
  <si>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</si>
  <si>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</si>
  <si>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</si>
  <si>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</si>
  <si>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</si>
  <si>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</si>
  <si>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</si>
  <si>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</si>
  <si>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</si>
  <si>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</si>
  <si>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</si>
  <si>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</si>
  <si>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</si>
  <si>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</si>
  <si>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</si>
  <si>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</si>
  <si>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</si>
  <si>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</si>
  <si>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</si>
  <si>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</si>
  <si>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</si>
  <si>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</si>
  <si>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</si>
  <si>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</si>
  <si>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</si>
  <si>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</si>
  <si>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</si>
  <si>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</si>
  <si>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</si>
  <si>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</si>
  <si>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</si>
  <si>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</si>
  <si>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</si>
  <si>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</si>
  <si>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</si>
  <si>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</si>
  <si>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</si>
  <si>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</si>
  <si>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</si>
  <si>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</si>
  <si>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</si>
  <si>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</si>
  <si>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</si>
  <si>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</si>
  <si>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</si>
  <si>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</si>
  <si>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</si>
  <si>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</si>
  <si>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</si>
  <si>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</si>
  <si>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</si>
  <si>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</si>
  <si>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</si>
  <si>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</si>
  <si>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</si>
  <si>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</si>
  <si>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</si>
  <si>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栃木県佐野市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</si>
  <si>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</si>
  <si>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</si>
  <si>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</si>
  <si>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</si>
  <si>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</si>
  <si>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</si>
  <si>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</si>
  <si>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</si>
  <si>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</si>
  <si>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</si>
  <si>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</si>
  <si>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</si>
  <si>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</si>
  <si>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</si>
  <si>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</si>
  <si>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</si>
  <si>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</si>
  <si>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</si>
  <si>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</si>
  <si>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</si>
  <si>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</si>
  <si>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</si>
  <si>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</si>
  <si>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</si>
  <si>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</si>
  <si>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</si>
  <si>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</si>
  <si>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</si>
  <si>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</si>
  <si>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</si>
  <si>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</si>
  <si>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</si>
  <si>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</si>
  <si>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</si>
  <si>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</si>
  <si>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</si>
  <si>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</si>
  <si>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</si>
  <si>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</si>
  <si>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</si>
  <si>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</si>
  <si>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</si>
  <si>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</si>
  <si>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</si>
  <si>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</si>
  <si>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</si>
  <si>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</si>
  <si>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</si>
  <si>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</si>
  <si>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</si>
  <si>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</si>
  <si>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</si>
  <si>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</si>
  <si>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</si>
  <si>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</si>
  <si>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</si>
  <si>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</si>
  <si>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</si>
  <si>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</si>
  <si>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</si>
  <si>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</si>
  <si>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</si>
  <si>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</si>
  <si>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</si>
  <si>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</si>
  <si>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</si>
  <si>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</si>
  <si>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</si>
  <si>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</si>
  <si>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</si>
  <si>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</si>
  <si>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</si>
  <si>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</si>
  <si>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</si>
  <si>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</si>
  <si>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</si>
  <si>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</si>
  <si>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</si>
  <si>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</si>
  <si>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</si>
  <si>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</si>
  <si>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</si>
  <si>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</si>
  <si>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</si>
  <si>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</si>
  <si>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</si>
  <si>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</si>
  <si>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</si>
  <si>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</si>
  <si>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</si>
  <si>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</si>
  <si>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</si>
  <si>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</si>
  <si>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</si>
  <si>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</si>
  <si>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</si>
  <si>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</si>
  <si>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</si>
  <si>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</si>
  <si>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</si>
  <si>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</si>
  <si>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</si>
  <si>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</si>
  <si>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</si>
  <si>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</si>
  <si>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</si>
  <si>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</si>
  <si>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</si>
  <si>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</si>
  <si>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</si>
  <si>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</si>
  <si>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</si>
  <si>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</si>
  <si>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</si>
  <si>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</si>
  <si>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</si>
  <si>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</si>
  <si>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</si>
  <si>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</si>
  <si>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</si>
  <si>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</si>
  <si>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</si>
  <si>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</si>
  <si>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</si>
  <si>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</si>
  <si>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</si>
  <si>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</si>
  <si>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</si>
  <si>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</si>
  <si>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</si>
  <si>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</si>
  <si>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</si>
  <si>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</si>
  <si>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</si>
  <si>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</si>
  <si>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</si>
  <si>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</si>
  <si>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</si>
  <si>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</si>
  <si>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</si>
  <si>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</si>
  <si>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</si>
  <si>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</si>
  <si>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</si>
  <si>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</si>
  <si>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</si>
  <si>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</si>
  <si>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</si>
  <si>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</si>
  <si>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</si>
  <si>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栃木県佐野市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</si>
  <si>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</si>
  <si>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</si>
  <si>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</si>
  <si>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</si>
  <si>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</si>
  <si>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</si>
  <si>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</si>
  <si>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</si>
  <si>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</si>
  <si>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</si>
  <si>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</si>
  <si>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</si>
  <si>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</si>
  <si>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</si>
  <si>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</si>
  <si>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</si>
  <si>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</si>
  <si>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</si>
  <si>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</si>
  <si>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</si>
  <si>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</si>
  <si>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</si>
  <si>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</si>
  <si>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</si>
  <si>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</si>
  <si>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</si>
  <si>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</si>
  <si>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</si>
  <si>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</si>
  <si>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</si>
  <si>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</si>
  <si>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</si>
  <si>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</si>
  <si>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</si>
  <si>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</si>
  <si>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</si>
  <si>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</si>
  <si>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</si>
  <si>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</si>
  <si>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</si>
  <si>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</si>
  <si>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</si>
  <si>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</si>
  <si>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</si>
  <si>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</si>
  <si>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</si>
  <si>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</si>
  <si>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</si>
  <si>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</si>
  <si>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</si>
  <si>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</si>
  <si>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</si>
  <si>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</si>
  <si>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</si>
  <si>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</si>
  <si>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</si>
  <si>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</si>
  <si>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</si>
  <si>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</si>
  <si>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</si>
  <si>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</si>
  <si>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</si>
  <si>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</si>
  <si>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</si>
  <si>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</si>
  <si>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</si>
  <si>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</si>
  <si>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</si>
  <si>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</si>
  <si>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</si>
  <si>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</si>
  <si>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</si>
  <si>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</si>
  <si>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</si>
  <si>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</si>
  <si>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</si>
  <si>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</si>
  <si>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</si>
  <si>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</si>
  <si>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</si>
  <si>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</si>
  <si>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</si>
  <si>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</si>
  <si>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</si>
  <si>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</si>
  <si>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</si>
  <si>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</si>
  <si>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</si>
  <si>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</si>
  <si>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</si>
  <si>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</si>
  <si>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</si>
  <si>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</si>
  <si>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</si>
  <si>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</si>
  <si>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</si>
  <si>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</si>
  <si>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</si>
  <si>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</si>
  <si>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</si>
  <si>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</si>
  <si>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</si>
  <si>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</si>
  <si>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</si>
  <si>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</si>
  <si>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</si>
  <si>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</si>
  <si>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</si>
  <si>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</si>
  <si>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</si>
  <si>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</si>
  <si>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</si>
  <si>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</si>
  <si>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</si>
  <si>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</si>
  <si>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</si>
  <si>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</si>
  <si>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</si>
  <si>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</si>
  <si>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</si>
  <si>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</si>
  <si>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</si>
  <si>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</si>
  <si>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</si>
  <si>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</si>
  <si>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</si>
  <si>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</si>
  <si>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</si>
  <si>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</si>
  <si>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</si>
  <si>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</si>
  <si>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</si>
  <si>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</si>
  <si>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</si>
  <si>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</si>
  <si>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</si>
  <si>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</si>
  <si>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</si>
  <si>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</si>
  <si>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</si>
  <si>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</si>
  <si>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</si>
  <si>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</si>
  <si>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</si>
  <si>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</si>
  <si>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</si>
  <si>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</si>
  <si>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</si>
  <si>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</si>
  <si>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</si>
  <si>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</si>
  <si>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</si>
  <si>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</si>
  <si>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</si>
  <si>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</si>
  <si>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</si>
  <si>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</si>
  <si>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</si>
  <si>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</si>
  <si>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</si>
  <si>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</si>
  <si>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</si>
  <si>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</si>
  <si>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</si>
  <si>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</si>
  <si>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</si>
  <si>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</si>
  <si>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</si>
  <si>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</si>
  <si>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</si>
  <si>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</si>
  <si>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</si>
  <si>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</si>
  <si>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</si>
  <si>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</si>
  <si>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1.77</t>
  </si>
  <si>
    <t>▲ 0.32</t>
  </si>
  <si>
    <t>水道事業会計</t>
  </si>
  <si>
    <t>一般会計</t>
  </si>
  <si>
    <t>下水道事業会計</t>
  </si>
  <si>
    <t>国民健康保険事業特別会計（事業勘定）</t>
  </si>
  <si>
    <t>介護保険事業特別会計（保険事業勘定）</t>
  </si>
  <si>
    <t>後期高齢者医療特別会計</t>
  </si>
  <si>
    <t>国民健康保険事業特別会計（直営診療施設勘定）</t>
  </si>
  <si>
    <t>その他会計（赤字）</t>
  </si>
  <si>
    <t>その他会計（黒字）</t>
  </si>
  <si>
    <t>R02</t>
    <phoneticPr fontId="5"/>
  </si>
  <si>
    <t>R03</t>
    <phoneticPr fontId="5"/>
  </si>
  <si>
    <t>R04</t>
    <phoneticPr fontId="5"/>
  </si>
  <si>
    <t>R05</t>
    <phoneticPr fontId="5"/>
  </si>
  <si>
    <t>R06</t>
    <phoneticPr fontId="5"/>
  </si>
  <si>
    <t>-</t>
    <phoneticPr fontId="2"/>
  </si>
  <si>
    <t>佐野市民文化振興事業団</t>
  </si>
  <si>
    <t>佐野市農業公社</t>
  </si>
  <si>
    <t>佐野市土地開発公社</t>
  </si>
  <si>
    <t>どまんなかたぬま</t>
  </si>
  <si>
    <t>両毛地区勤労者福祉共済会</t>
  </si>
  <si>
    <t>さのまちづくり</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</si>
  <si>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18"/>
  </si>
  <si>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18"/>
  </si>
  <si>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18"/>
  </si>
  <si>
    <t>栃木県後期高齢者医療広域連合（特別会計）</t>
    <rPh sb="0" eb="3">
      <t>トチギケン</t>
    </rPh>
    <rPh sb="3" eb="5">
      <t>コウキ</t>
    </rPh>
    <rPh sb="5" eb="8">
      <t>コウレイシャ</t>
    </rPh>
    <rPh sb="8" eb="10">
      <t>イリョウ</t>
    </rPh>
    <rPh sb="10" eb="12">
      <t>コウイキ</t>
    </rPh>
    <rPh sb="12" eb="14">
      <t>レンゴウ</t>
    </rPh>
    <rPh sb="15" eb="17">
      <t>トクベツ</t>
    </rPh>
    <rPh sb="17" eb="19">
      <t>カイケイ</t>
    </rPh>
    <phoneticPr fontId="18"/>
  </si>
  <si>
    <t>公共施設整備基金</t>
    <phoneticPr fontId="5"/>
  </si>
  <si>
    <t>学校整備基金</t>
    <phoneticPr fontId="5"/>
  </si>
  <si>
    <t>水と緑と万葉のまちづくり基金</t>
    <phoneticPr fontId="5"/>
  </si>
  <si>
    <t>地域振興基金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</si>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</sst>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D2B8-4F53-B09E-014A26F8AD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35204</c:v>
                </c:pt>
                <c:pt idx="1">
                  <c:v>41731</c:v>
                </c:pt>
                <c:pt idx="2">
                  <c:v>23994</c:v>
                </c:pt>
                <c:pt idx="3">
                  <c:v>29295</c:v>
                </c:pt>
                <c:pt idx="4">
                  <c:v>47943</c:v>
                </c:pt>
              </c:numCache>
            </c:numRef>
          </c:val>
          <c:smooth val="0"/>
          <c:extLst>
            <c:ext xmlns:c16="http://schemas.microsoft.com/office/drawing/2014/chart" uri="{C3380CC4-5D6E-409C-BE32-E72D297353CC}">
              <c16:uniqueId val="{00000001-D2B8-4F53-B09E-014A26F8AD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11.4</c:v>
                </c:pt>
                <c:pt idx="1">
                  <c:v>11.55</c:v>
                </c:pt>
                <c:pt idx="2">
                  <c:v>11.43</c:v>
                </c:pt>
                <c:pt idx="3">
                  <c:v>9.4499999999999993</c:v>
                </c:pt>
                <c:pt idx="4">
                  <c:v>8.7200000000000006</c:v>
                </c:pt>
              </c:numCache>
            </c:numRef>
          </c:val>
          <c:extLst>
            <c:ext xmlns:c16="http://schemas.microsoft.com/office/drawing/2014/chart" uri="{C3380CC4-5D6E-409C-BE32-E72D297353CC}">
              <c16:uniqueId val="{00000000-A571-409D-A2D4-479F26E031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12.39</c:v>
                </c:pt>
                <c:pt idx="1">
                  <c:v>15.14</c:v>
                </c:pt>
                <c:pt idx="2">
                  <c:v>16.170000000000002</c:v>
                </c:pt>
                <c:pt idx="3">
                  <c:v>15.82</c:v>
                </c:pt>
                <c:pt idx="4">
                  <c:v>15.69</c:v>
                </c:pt>
              </c:numCache>
            </c:numRef>
          </c:val>
          <c:extLst>
            <c:ext xmlns:c16="http://schemas.microsoft.com/office/drawing/2014/chart" uri="{C3380CC4-5D6E-409C-BE32-E72D297353CC}">
              <c16:uniqueId val="{00000001-A571-409D-A2D4-479F26E031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3.83</c:v>
                </c:pt>
                <c:pt idx="2">
                  <c:v>0.43</c:v>
                </c:pt>
                <c:pt idx="3">
                  <c:v>-1.77</c:v>
                </c:pt>
                <c:pt idx="4">
                  <c:v>-0.32</c:v>
                </c:pt>
              </c:numCache>
            </c:numRef>
          </c:val>
          <c:smooth val="0"/>
          <c:extLst>
            <c:ext xmlns:c16="http://schemas.microsoft.com/office/drawing/2014/chart" uri="{C3380CC4-5D6E-409C-BE32-E72D297353CC}">
              <c16:uniqueId val="{00000002-A571-409D-A2D4-479F26E031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49-4851-86A8-DF0D3524E7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49-4851-86A8-DF0D3524E7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49-4851-86A8-DF0D3524E77C}"/>
            </c:ext>
          </c:extLst>
        </c:ser>
        <c:ser>
          <c:idx val="3"/>
          <c:order val="3"/>
          <c:tx>
            <c:strRef>
              <c:f>データシート!$A$30</c:f>
              <c:strCache>
                <c:ptCount val="1"/>
                <c:pt idx="0">
                  <c:v>国民健康保険事業特別会計（直営診療施設勘定）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249-4851-86A8-DF0D3524E77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5249-4851-86A8-DF0D3524E77C}"/>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1.04</c:v>
                </c:pt>
                <c:pt idx="4">
                  <c:v>#N/A</c:v>
                </c:pt>
                <c:pt idx="5">
                  <c:v>1.54</c:v>
                </c:pt>
                <c:pt idx="6">
                  <c:v>#N/A</c:v>
                </c:pt>
                <c:pt idx="7">
                  <c:v>1.27</c:v>
                </c:pt>
                <c:pt idx="8">
                  <c:v>#N/A</c:v>
                </c:pt>
                <c:pt idx="9">
                  <c:v>0.6</c:v>
                </c:pt>
              </c:numCache>
            </c:numRef>
          </c:val>
          <c:extLst>
            <c:ext xmlns:c16="http://schemas.microsoft.com/office/drawing/2014/chart" uri="{C3380CC4-5D6E-409C-BE32-E72D297353CC}">
              <c16:uniqueId val="{00000005-5249-4851-86A8-DF0D3524E77C}"/>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1.26</c:v>
                </c:pt>
                <c:pt idx="4">
                  <c:v>#N/A</c:v>
                </c:pt>
                <c:pt idx="5">
                  <c:v>1.08</c:v>
                </c:pt>
                <c:pt idx="6">
                  <c:v>#N/A</c:v>
                </c:pt>
                <c:pt idx="7">
                  <c:v>0.56999999999999995</c:v>
                </c:pt>
                <c:pt idx="8">
                  <c:v>#N/A</c:v>
                </c:pt>
                <c:pt idx="9">
                  <c:v>0.72</c:v>
                </c:pt>
              </c:numCache>
            </c:numRef>
          </c:val>
          <c:extLst>
            <c:ext xmlns:c16="http://schemas.microsoft.com/office/drawing/2014/chart" uri="{C3380CC4-5D6E-409C-BE32-E72D297353CC}">
              <c16:uniqueId val="{00000006-5249-4851-86A8-DF0D3524E77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2.56</c:v>
                </c:pt>
                <c:pt idx="2">
                  <c:v>#N/A</c:v>
                </c:pt>
                <c:pt idx="3">
                  <c:v>4.12</c:v>
                </c:pt>
                <c:pt idx="4">
                  <c:v>#N/A</c:v>
                </c:pt>
                <c:pt idx="5">
                  <c:v>5.08</c:v>
                </c:pt>
                <c:pt idx="6">
                  <c:v>#N/A</c:v>
                </c:pt>
                <c:pt idx="7">
                  <c:v>5.95</c:v>
                </c:pt>
                <c:pt idx="8">
                  <c:v>#N/A</c:v>
                </c:pt>
                <c:pt idx="9">
                  <c:v>4.97</c:v>
                </c:pt>
              </c:numCache>
            </c:numRef>
          </c:val>
          <c:extLst>
            <c:ext xmlns:c16="http://schemas.microsoft.com/office/drawing/2014/chart" uri="{C3380CC4-5D6E-409C-BE32-E72D297353CC}">
              <c16:uniqueId val="{00000007-5249-4851-86A8-DF0D3524E77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c:v>
                </c:pt>
                <c:pt idx="2">
                  <c:v>#N/A</c:v>
                </c:pt>
                <c:pt idx="3">
                  <c:v>11.55</c:v>
                </c:pt>
                <c:pt idx="4">
                  <c:v>#N/A</c:v>
                </c:pt>
                <c:pt idx="5">
                  <c:v>11.42</c:v>
                </c:pt>
                <c:pt idx="6">
                  <c:v>#N/A</c:v>
                </c:pt>
                <c:pt idx="7">
                  <c:v>9.44</c:v>
                </c:pt>
                <c:pt idx="8">
                  <c:v>#N/A</c:v>
                </c:pt>
                <c:pt idx="9">
                  <c:v>8.7200000000000006</c:v>
                </c:pt>
              </c:numCache>
            </c:numRef>
          </c:val>
          <c:extLst>
            <c:ext xmlns:c16="http://schemas.microsoft.com/office/drawing/2014/chart" uri="{C3380CC4-5D6E-409C-BE32-E72D297353CC}">
              <c16:uniqueId val="{00000008-5249-4851-86A8-DF0D3524E77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9.8000000000000007</c:v>
                </c:pt>
                <c:pt idx="2">
                  <c:v>#N/A</c:v>
                </c:pt>
                <c:pt idx="3">
                  <c:v>10.1</c:v>
                </c:pt>
                <c:pt idx="4">
                  <c:v>#N/A</c:v>
                </c:pt>
                <c:pt idx="5">
                  <c:v>9.92</c:v>
                </c:pt>
                <c:pt idx="6">
                  <c:v>#N/A</c:v>
                </c:pt>
                <c:pt idx="7">
                  <c:v>9.48</c:v>
                </c:pt>
                <c:pt idx="8">
                  <c:v>#N/A</c:v>
                </c:pt>
                <c:pt idx="9">
                  <c:v>9.02</c:v>
                </c:pt>
              </c:numCache>
            </c:numRef>
          </c:val>
          <c:extLst>
            <c:ext xmlns:c16="http://schemas.microsoft.com/office/drawing/2014/chart" uri="{C3380CC4-5D6E-409C-BE32-E72D297353CC}">
              <c16:uniqueId val="{00000009-5249-4851-86A8-DF0D3524E7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4849</c:v>
                </c:pt>
                <c:pt idx="5">
                  <c:v>4701</c:v>
                </c:pt>
                <c:pt idx="8">
                  <c:v>4884</c:v>
                </c:pt>
                <c:pt idx="11">
                  <c:v>4954</c:v>
                </c:pt>
                <c:pt idx="14">
                  <c:v>4931</c:v>
                </c:pt>
              </c:numCache>
            </c:numRef>
          </c:val>
          <c:extLst>
            <c:ext xmlns:c16="http://schemas.microsoft.com/office/drawing/2014/chart" uri="{C3380CC4-5D6E-409C-BE32-E72D297353CC}">
              <c16:uniqueId val="{00000000-7DB6-4E4F-ABCF-CF3B02523C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B6-4E4F-ABCF-CF3B02523C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115</c:v>
                </c:pt>
                <c:pt idx="3">
                  <c:v>103</c:v>
                </c:pt>
                <c:pt idx="6">
                  <c:v>69</c:v>
                </c:pt>
                <c:pt idx="9">
                  <c:v>49</c:v>
                </c:pt>
                <c:pt idx="12">
                  <c:v>35</c:v>
                </c:pt>
              </c:numCache>
            </c:numRef>
          </c:val>
          <c:extLst>
            <c:ext xmlns:c16="http://schemas.microsoft.com/office/drawing/2014/chart" uri="{C3380CC4-5D6E-409C-BE32-E72D297353CC}">
              <c16:uniqueId val="{00000002-7DB6-4E4F-ABCF-CF3B02523C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B6-4E4F-ABCF-CF3B02523C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1326</c:v>
                </c:pt>
                <c:pt idx="3">
                  <c:v>1220</c:v>
                </c:pt>
                <c:pt idx="6">
                  <c:v>1230</c:v>
                </c:pt>
                <c:pt idx="9">
                  <c:v>1229</c:v>
                </c:pt>
                <c:pt idx="12">
                  <c:v>989</c:v>
                </c:pt>
              </c:numCache>
            </c:numRef>
          </c:val>
          <c:extLst>
            <c:ext xmlns:c16="http://schemas.microsoft.com/office/drawing/2014/chart" uri="{C3380CC4-5D6E-409C-BE32-E72D297353CC}">
              <c16:uniqueId val="{00000004-7DB6-4E4F-ABCF-CF3B02523C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B6-4E4F-ABCF-CF3B02523C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B6-4E4F-ABCF-CF3B02523C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3886</c:v>
                </c:pt>
                <c:pt idx="3">
                  <c:v>3865</c:v>
                </c:pt>
                <c:pt idx="6">
                  <c:v>4174</c:v>
                </c:pt>
                <c:pt idx="9">
                  <c:v>4318</c:v>
                </c:pt>
                <c:pt idx="12">
                  <c:v>4299</c:v>
                </c:pt>
              </c:numCache>
            </c:numRef>
          </c:val>
          <c:extLst>
            <c:ext xmlns:c16="http://schemas.microsoft.com/office/drawing/2014/chart" uri="{C3380CC4-5D6E-409C-BE32-E72D297353CC}">
              <c16:uniqueId val="{00000007-7DB6-4E4F-ABCF-CF3B02523C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478</c:v>
                </c:pt>
                <c:pt idx="2">
                  <c:v>#N/A</c:v>
                </c:pt>
                <c:pt idx="3">
                  <c:v>#N/A</c:v>
                </c:pt>
                <c:pt idx="4">
                  <c:v>487</c:v>
                </c:pt>
                <c:pt idx="5">
                  <c:v>#N/A</c:v>
                </c:pt>
                <c:pt idx="6">
                  <c:v>#N/A</c:v>
                </c:pt>
                <c:pt idx="7">
                  <c:v>589</c:v>
                </c:pt>
                <c:pt idx="8">
                  <c:v>#N/A</c:v>
                </c:pt>
                <c:pt idx="9">
                  <c:v>#N/A</c:v>
                </c:pt>
                <c:pt idx="10">
                  <c:v>642</c:v>
                </c:pt>
                <c:pt idx="11">
                  <c:v>#N/A</c:v>
                </c:pt>
                <c:pt idx="12">
                  <c:v>#N/A</c:v>
                </c:pt>
                <c:pt idx="13">
                  <c:v>392</c:v>
                </c:pt>
                <c:pt idx="14">
                  <c:v>#N/A</c:v>
                </c:pt>
              </c:numCache>
            </c:numRef>
          </c:val>
          <c:smooth val="0"/>
          <c:extLst>
            <c:ext xmlns:c16="http://schemas.microsoft.com/office/drawing/2014/chart" uri="{C3380CC4-5D6E-409C-BE32-E72D297353CC}">
              <c16:uniqueId val="{00000008-7DB6-4E4F-ABCF-CF3B02523C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44096</c:v>
                </c:pt>
                <c:pt idx="5">
                  <c:v>43561</c:v>
                </c:pt>
                <c:pt idx="8">
                  <c:v>41614</c:v>
                </c:pt>
                <c:pt idx="11">
                  <c:v>39734</c:v>
                </c:pt>
                <c:pt idx="14">
                  <c:v>38516</c:v>
                </c:pt>
              </c:numCache>
            </c:numRef>
          </c:val>
          <c:extLst>
            <c:ext xmlns:c16="http://schemas.microsoft.com/office/drawing/2014/chart" uri="{C3380CC4-5D6E-409C-BE32-E72D297353CC}">
              <c16:uniqueId val="{00000000-0A8F-4A57-98D1-26CC841E44D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7932</c:v>
                </c:pt>
                <c:pt idx="5">
                  <c:v>7498</c:v>
                </c:pt>
                <c:pt idx="8">
                  <c:v>6971</c:v>
                </c:pt>
                <c:pt idx="11">
                  <c:v>6677</c:v>
                </c:pt>
                <c:pt idx="14">
                  <c:v>6789</c:v>
                </c:pt>
              </c:numCache>
            </c:numRef>
          </c:val>
          <c:extLst>
            <c:ext xmlns:c16="http://schemas.microsoft.com/office/drawing/2014/chart" uri="{C3380CC4-5D6E-409C-BE32-E72D297353CC}">
              <c16:uniqueId val="{00000001-0A8F-4A57-98D1-26CC841E44D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15447</c:v>
                </c:pt>
                <c:pt idx="5">
                  <c:v>19347</c:v>
                </c:pt>
                <c:pt idx="8">
                  <c:v>21795</c:v>
                </c:pt>
                <c:pt idx="11">
                  <c:v>25006</c:v>
                </c:pt>
                <c:pt idx="14">
                  <c:v>26056</c:v>
                </c:pt>
              </c:numCache>
            </c:numRef>
          </c:val>
          <c:extLst>
            <c:ext xmlns:c16="http://schemas.microsoft.com/office/drawing/2014/chart" uri="{C3380CC4-5D6E-409C-BE32-E72D297353CC}">
              <c16:uniqueId val="{00000002-0A8F-4A57-98D1-26CC841E44D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8F-4A57-98D1-26CC841E44D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8F-4A57-98D1-26CC841E44D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8F-4A57-98D1-26CC841E44D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7536</c:v>
                </c:pt>
                <c:pt idx="3">
                  <c:v>7407</c:v>
                </c:pt>
                <c:pt idx="6">
                  <c:v>7472</c:v>
                </c:pt>
                <c:pt idx="9">
                  <c:v>7480</c:v>
                </c:pt>
                <c:pt idx="12">
                  <c:v>7479</c:v>
                </c:pt>
              </c:numCache>
            </c:numRef>
          </c:val>
          <c:extLst>
            <c:ext xmlns:c16="http://schemas.microsoft.com/office/drawing/2014/chart" uri="{C3380CC4-5D6E-409C-BE32-E72D297353CC}">
              <c16:uniqueId val="{00000006-0A8F-4A57-98D1-26CC841E44D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A8F-4A57-98D1-26CC841E44D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14511</c:v>
                </c:pt>
                <c:pt idx="3">
                  <c:v>13945</c:v>
                </c:pt>
                <c:pt idx="6">
                  <c:v>13060</c:v>
                </c:pt>
                <c:pt idx="9">
                  <c:v>12360</c:v>
                </c:pt>
                <c:pt idx="12">
                  <c:v>11273</c:v>
                </c:pt>
              </c:numCache>
            </c:numRef>
          </c:val>
          <c:extLst>
            <c:ext xmlns:c16="http://schemas.microsoft.com/office/drawing/2014/chart" uri="{C3380CC4-5D6E-409C-BE32-E72D297353CC}">
              <c16:uniqueId val="{00000008-0A8F-4A57-98D1-26CC841E44D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388</c:v>
                </c:pt>
                <c:pt idx="3">
                  <c:v>291</c:v>
                </c:pt>
                <c:pt idx="6">
                  <c:v>226</c:v>
                </c:pt>
                <c:pt idx="9">
                  <c:v>159</c:v>
                </c:pt>
                <c:pt idx="12">
                  <c:v>26</c:v>
                </c:pt>
              </c:numCache>
            </c:numRef>
          </c:val>
          <c:extLst>
            <c:ext xmlns:c16="http://schemas.microsoft.com/office/drawing/2014/chart" uri="{C3380CC4-5D6E-409C-BE32-E72D297353CC}">
              <c16:uniqueId val="{00000009-0A8F-4A57-98D1-26CC841E44D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40074</c:v>
                </c:pt>
                <c:pt idx="3">
                  <c:v>41056</c:v>
                </c:pt>
                <c:pt idx="6">
                  <c:v>38928</c:v>
                </c:pt>
                <c:pt idx="9">
                  <c:v>36792</c:v>
                </c:pt>
                <c:pt idx="12">
                  <c:v>35770</c:v>
                </c:pt>
              </c:numCache>
            </c:numRef>
          </c:val>
          <c:extLst>
            <c:ext xmlns:c16="http://schemas.microsoft.com/office/drawing/2014/chart" uri="{C3380CC4-5D6E-409C-BE32-E72D297353CC}">
              <c16:uniqueId val="{0000000A-0A8F-4A57-98D1-26CC841E44D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8F-4A57-98D1-26CC841E44D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4579</c:v>
                </c:pt>
                <c:pt idx="1">
                  <c:v>4577</c:v>
                </c:pt>
                <c:pt idx="2">
                  <c:v>4637</c:v>
                </c:pt>
              </c:numCache>
            </c:numRef>
          </c:val>
          <c:extLst>
            <c:ext xmlns:c16="http://schemas.microsoft.com/office/drawing/2014/chart" uri="{C3380CC4-5D6E-409C-BE32-E72D297353CC}">
              <c16:uniqueId val="{00000000-6A76-4CC7-A946-5DD889A61A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2380</c:v>
                </c:pt>
                <c:pt idx="1">
                  <c:v>2337</c:v>
                </c:pt>
                <c:pt idx="2">
                  <c:v>2239</c:v>
                </c:pt>
              </c:numCache>
            </c:numRef>
          </c:val>
          <c:extLst>
            <c:ext xmlns:c16="http://schemas.microsoft.com/office/drawing/2014/chart" uri="{C3380CC4-5D6E-409C-BE32-E72D297353CC}">
              <c16:uniqueId val="{00000001-6A76-4CC7-A946-5DD889A61A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11095</c:v>
                </c:pt>
                <c:pt idx="1">
                  <c:v>14162</c:v>
                </c:pt>
                <c:pt idx="2">
                  <c:v>15387</c:v>
                </c:pt>
              </c:numCache>
            </c:numRef>
          </c:val>
          <c:extLst>
            <c:ext xmlns:c16="http://schemas.microsoft.com/office/drawing/2014/chart" uri="{C3380CC4-5D6E-409C-BE32-E72D297353CC}">
              <c16:uniqueId val="{00000002-6A76-4CC7-A946-5DD889A61A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元利償還金について、令和６年度から新たに償還が始まったものと比較し、令和５年度で償還が終了したものの金額が大きいため、減少となっている。</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また、公営企業債の元利償還金に対する繰入金が前年度と比較し減少したため、実質公債費比率の分子は前年度より減少する結果となった。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満期一括償還地方債の償還の財源としての減債基金への積立は行っていない。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年度において市債として新規で発行した額に対して、既借入分への元金償還額が多いため、市債の年度末残高は前年度よりもさらに減少した。</a:t>
          </a:r>
          <a:endParaRPr lang="ja-JP" altLang="ja-JP" sz="1400">
            <a:effectLst/>
          </a:endParaRPr>
        </a:p>
        <a:p>
          <a:r>
            <a:rPr kumimoji="1" lang="ja-JP" altLang="ja-JP" sz="1100">
              <a:solidFill>
                <a:schemeClr val="dk1"/>
              </a:solidFill>
              <a:effectLst/>
              <a:latin typeface="+mn-lt"/>
              <a:ea typeface="+mn-ea"/>
              <a:cs typeface="+mn-cs"/>
            </a:rPr>
            <a:t>　また、公営企業債等繰入見込額の減少により、将来負担比率の分子は前年度より減少する結果となった。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栃木県佐野市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学校整備基金</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６５４</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公共施設整備基金を５２４</a:t>
          </a:r>
          <a:r>
            <a:rPr kumimoji="1" lang="ja-JP" altLang="ja-JP" sz="1100">
              <a:solidFill>
                <a:schemeClr val="dk1"/>
              </a:solidFill>
              <a:effectLst/>
              <a:latin typeface="+mn-lt"/>
              <a:ea typeface="+mn-ea"/>
              <a:cs typeface="+mn-cs"/>
            </a:rPr>
            <a:t>百万円積立てるなど、その他特定目的基金は前年度より</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２２５</a:t>
          </a:r>
          <a:r>
            <a:rPr kumimoji="1" lang="ja-JP" altLang="ja-JP" sz="1100">
              <a:solidFill>
                <a:schemeClr val="dk1"/>
              </a:solidFill>
              <a:effectLst/>
              <a:latin typeface="+mn-lt"/>
              <a:ea typeface="+mn-ea"/>
              <a:cs typeface="+mn-cs"/>
            </a:rPr>
            <a:t>百万円の増となり、また、財政調整基金が</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、減債基金が</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百万円の減となり、基金全体として</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１８８</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については、大規模災害の発生などの不測の事態に備えるため、一定程度の基金残高を確保するよう努めるが、減債基金については、公債費負担の平準化を図るため計画的に取り崩していき、また、市有施設の老朽化が進んでいることから、その対策として公共施設整備基金及び学校整備基金については決算剰余金等を積立てて備えていくが、大規模事業が開始となる際には、取崩し額が増加していく見込みである。</a:t>
          </a:r>
          <a:endParaRPr lang="ja-JP" altLang="ja-JP" sz="1400">
            <a:effectLst/>
          </a:endParaRPr>
        </a:p>
        <a:p>
          <a:r>
            <a:rPr kumimoji="1" lang="ja-JP" altLang="ja-JP" sz="1100" b="0" i="0" baseline="0">
              <a:solidFill>
                <a:schemeClr val="dk1"/>
              </a:solidFill>
              <a:effectLst/>
              <a:latin typeface="+mn-lt"/>
              <a:ea typeface="+mn-ea"/>
              <a:cs typeface="+mn-cs"/>
            </a:rPr>
            <a:t>　以上のことから、基金全体としては、大規模事業が始まる前までの短期的には増加が見込まれるが、中長期的には減小となる予定である。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公共施設整備基金：公共施設の整備事業</a:t>
          </a:r>
          <a:endParaRPr lang="ja-JP" altLang="ja-JP" sz="1400">
            <a:effectLst/>
          </a:endParaRPr>
        </a:p>
        <a:p>
          <a:r>
            <a:rPr kumimoji="1" lang="ja-JP" altLang="ja-JP" sz="1100">
              <a:solidFill>
                <a:schemeClr val="dk1"/>
              </a:solidFill>
              <a:effectLst/>
              <a:latin typeface="+mn-lt"/>
              <a:ea typeface="+mn-ea"/>
              <a:cs typeface="+mn-cs"/>
            </a:rPr>
            <a:t>　学校整備基金：小中学校及び義務教育学校の整備事業</a:t>
          </a:r>
          <a:endParaRPr lang="ja-JP" altLang="ja-JP" sz="1400">
            <a:effectLst/>
          </a:endParaRPr>
        </a:p>
        <a:p>
          <a:r>
            <a:rPr kumimoji="1" lang="ja-JP" altLang="ja-JP" sz="1100">
              <a:solidFill>
                <a:schemeClr val="dk1"/>
              </a:solidFill>
              <a:effectLst/>
              <a:latin typeface="+mn-lt"/>
              <a:ea typeface="+mn-ea"/>
              <a:cs typeface="+mn-cs"/>
            </a:rPr>
            <a:t>　水と緑と万葉のまちづくり基金：定住促進、地域活性化等まちづくりに関する事業</a:t>
          </a:r>
          <a:endParaRPr lang="ja-JP" altLang="ja-JP" sz="1400">
            <a:effectLst/>
          </a:endParaRPr>
        </a:p>
        <a:p>
          <a:r>
            <a:rPr kumimoji="1" lang="ja-JP" altLang="ja-JP" sz="1100">
              <a:solidFill>
                <a:schemeClr val="dk1"/>
              </a:solidFill>
              <a:effectLst/>
              <a:latin typeface="+mn-lt"/>
              <a:ea typeface="+mn-ea"/>
              <a:cs typeface="+mn-cs"/>
            </a:rPr>
            <a:t>　地域振興基金：地域振興のための事業</a:t>
          </a:r>
          <a:endParaRPr lang="ja-JP" altLang="ja-JP" sz="1400">
            <a:effectLst/>
          </a:endParaRPr>
        </a:p>
        <a:p>
          <a:r>
            <a:rPr kumimoji="1" lang="ja-JP" altLang="ja-JP" sz="1100">
              <a:solidFill>
                <a:schemeClr val="dk1"/>
              </a:solidFill>
              <a:effectLst/>
              <a:latin typeface="+mn-lt"/>
              <a:ea typeface="+mn-ea"/>
              <a:cs typeface="+mn-cs"/>
            </a:rPr>
            <a:t>　地域福祉基金：高齢者の保健福祉の増進等地域福祉の向上に資する事業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学校整備基金：義務教育学校整備等の財源とするため、決算剰余金等</a:t>
          </a:r>
          <a:r>
            <a:rPr kumimoji="1" lang="ja-JP" altLang="en-US" sz="1100">
              <a:solidFill>
                <a:schemeClr val="dk1"/>
              </a:solidFill>
              <a:effectLst/>
              <a:latin typeface="+mn-lt"/>
              <a:ea typeface="+mn-ea"/>
              <a:cs typeface="+mn-cs"/>
            </a:rPr>
            <a:t>６５４</a:t>
          </a:r>
          <a:r>
            <a:rPr kumimoji="1" lang="ja-JP" altLang="ja-JP" sz="1100">
              <a:solidFill>
                <a:schemeClr val="dk1"/>
              </a:solidFill>
              <a:effectLst/>
              <a:latin typeface="+mn-lt"/>
              <a:ea typeface="+mn-ea"/>
              <a:cs typeface="+mn-cs"/>
            </a:rPr>
            <a:t>百万円を積み立てたことによる増</a:t>
          </a:r>
          <a:endParaRPr lang="ja-JP" altLang="ja-JP" sz="1400">
            <a:effectLst/>
          </a:endParaRPr>
        </a:p>
        <a:p>
          <a:r>
            <a:rPr kumimoji="1" lang="ja-JP" altLang="ja-JP" sz="1100">
              <a:solidFill>
                <a:schemeClr val="dk1"/>
              </a:solidFill>
              <a:effectLst/>
              <a:latin typeface="+mn-lt"/>
              <a:ea typeface="+mn-ea"/>
              <a:cs typeface="+mn-cs"/>
            </a:rPr>
            <a:t>　公共施設整備基金：市有施設の老朽化による施設改修事業に活用するため、</a:t>
          </a:r>
          <a:r>
            <a:rPr kumimoji="1" lang="ja-JP" altLang="en-US" sz="1100">
              <a:solidFill>
                <a:schemeClr val="dk1"/>
              </a:solidFill>
              <a:effectLst/>
              <a:latin typeface="+mn-lt"/>
              <a:ea typeface="+mn-ea"/>
              <a:cs typeface="+mn-cs"/>
            </a:rPr>
            <a:t>２８０</a:t>
          </a:r>
          <a:r>
            <a:rPr kumimoji="1" lang="ja-JP" altLang="ja-JP" sz="1100">
              <a:solidFill>
                <a:schemeClr val="dk1"/>
              </a:solidFill>
              <a:effectLst/>
              <a:latin typeface="+mn-lt"/>
              <a:ea typeface="+mn-ea"/>
              <a:cs typeface="+mn-cs"/>
            </a:rPr>
            <a:t>百万円を取崩したが、決算剰余金等８０４百万円を積立てたことによる増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公共施設整備基金：引き続き市有施設の老朽化による施設改修事業に活用し、また、令和８年度まで行う文化会館の大規模改修事業に１４億円の活用を予定して　　　いることから、その後は減少する予定である。</a:t>
          </a:r>
          <a:endParaRPr lang="ja-JP" altLang="ja-JP" sz="1400">
            <a:effectLst/>
          </a:endParaRPr>
        </a:p>
        <a:p>
          <a:r>
            <a:rPr kumimoji="1" lang="ja-JP" altLang="ja-JP" sz="1100">
              <a:solidFill>
                <a:schemeClr val="dk1"/>
              </a:solidFill>
              <a:effectLst/>
              <a:latin typeface="+mn-lt"/>
              <a:ea typeface="+mn-ea"/>
              <a:cs typeface="+mn-cs"/>
            </a:rPr>
            <a:t>　学校整備基金：佐野市立小中学校適正規模・適正配置基本計画に基づき義務教育学校の整備を計画的に実施していくことから、その財源確保を図るため、決算剰余金等を基金に積み立てており、整備が本格化する令和７年度頃までは増加を見込むが、その後は減少する予定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予算編成時の財源調整等により</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８２７</a:t>
          </a:r>
          <a:r>
            <a:rPr kumimoji="1" lang="ja-JP" altLang="ja-JP" sz="1100">
              <a:solidFill>
                <a:schemeClr val="dk1"/>
              </a:solidFill>
              <a:effectLst/>
              <a:latin typeface="+mn-lt"/>
              <a:ea typeface="+mn-ea"/>
              <a:cs typeface="+mn-cs"/>
            </a:rPr>
            <a:t>百万円取崩したものの、実質収支の２分の１の積立等により</a:t>
          </a: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８８８</a:t>
          </a:r>
          <a:r>
            <a:rPr kumimoji="1" lang="ja-JP" altLang="ja-JP" sz="1100">
              <a:solidFill>
                <a:schemeClr val="dk1"/>
              </a:solidFill>
              <a:effectLst/>
              <a:latin typeface="+mn-lt"/>
              <a:ea typeface="+mn-ea"/>
              <a:cs typeface="+mn-cs"/>
            </a:rPr>
            <a:t>百万円積立てたことにより、</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元年度以降は、本市に甚大な被害をもたらした令和元年東日本台風及び新型コロナウイルス感染症対策において財政調整基金を取崩したことで、基金残高は大きく減小したが、令和３年度はそれ以前の水準程度まで残高を回復することができ、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年度も引き続き同水準を維持している。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今後も、大規模災害の発生などの不測の事態に備えるため、標準財政規模等を参考としながら、一定程度の基金残高を確保するよう努めていく。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市庁舎、消防庁舎及び市民病院の整備や令和元年東日本台風の災害復旧事業に係る元利償還金に充てるため</a:t>
          </a:r>
          <a:r>
            <a:rPr kumimoji="1" lang="ja-JP" altLang="en-US" sz="1100">
              <a:solidFill>
                <a:schemeClr val="dk1"/>
              </a:solidFill>
              <a:effectLst/>
              <a:latin typeface="+mn-lt"/>
              <a:ea typeface="+mn-ea"/>
              <a:cs typeface="+mn-cs"/>
            </a:rPr>
            <a:t>２８６</a:t>
          </a:r>
          <a:r>
            <a:rPr kumimoji="1" lang="ja-JP" altLang="ja-JP" sz="1100">
              <a:solidFill>
                <a:schemeClr val="dk1"/>
              </a:solidFill>
              <a:effectLst/>
              <a:latin typeface="+mn-lt"/>
              <a:ea typeface="+mn-ea"/>
              <a:cs typeface="+mn-cs"/>
            </a:rPr>
            <a:t>百万円を取崩し、</a:t>
          </a:r>
          <a:r>
            <a:rPr kumimoji="1" lang="ja-JP" altLang="en-US" sz="1100">
              <a:solidFill>
                <a:schemeClr val="dk1"/>
              </a:solidFill>
              <a:effectLst/>
              <a:latin typeface="+mn-lt"/>
              <a:ea typeface="+mn-ea"/>
              <a:cs typeface="+mn-cs"/>
            </a:rPr>
            <a:t>１８８</a:t>
          </a:r>
          <a:r>
            <a:rPr kumimoji="1" lang="ja-JP" altLang="ja-JP" sz="1100">
              <a:solidFill>
                <a:schemeClr val="dk1"/>
              </a:solidFill>
              <a:effectLst/>
              <a:latin typeface="+mn-lt"/>
              <a:ea typeface="+mn-ea"/>
              <a:cs typeface="+mn-cs"/>
            </a:rPr>
            <a:t>百万円を積立てたことにより、</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引き続き、市庁舎、消防庁舎及び市民病院の整備や災害復旧に係る公費負担の平準化を図るため、計画的に取崩すことを予定しており、令和２３年度には約２５０百万円まで残高が減少する見込みである。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指数は昨年度より０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０１ポイント減少し、類似団体と</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比較</a:t>
          </a:r>
          <a:r>
            <a:rPr kumimoji="1" lang="ja-JP" altLang="en-US" sz="1100" b="0" i="0" baseline="0">
              <a:solidFill>
                <a:schemeClr val="dk1"/>
              </a:solidFill>
              <a:effectLst/>
              <a:latin typeface="+mn-lt"/>
              <a:ea typeface="+mn-ea"/>
              <a:cs typeface="+mn-cs"/>
            </a:rPr>
            <a:t>においても</a:t>
          </a:r>
          <a:r>
            <a:rPr kumimoji="1" lang="ja-JP" altLang="ja-JP"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ポイント下回って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年度単年</a:t>
          </a:r>
          <a:r>
            <a:rPr kumimoji="1" lang="ja-JP" altLang="en-US" sz="1100" b="0" i="0" baseline="0">
              <a:solidFill>
                <a:schemeClr val="dk1"/>
              </a:solidFill>
              <a:effectLst/>
              <a:latin typeface="+mn-lt"/>
              <a:ea typeface="+mn-ea"/>
              <a:cs typeface="+mn-cs"/>
            </a:rPr>
            <a:t>でも</a:t>
          </a:r>
          <a:r>
            <a:rPr kumimoji="1" lang="ja-JP" altLang="ja-JP"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０</a:t>
          </a:r>
          <a:r>
            <a:rPr kumimoji="1" lang="ja-JP" altLang="en-US" sz="1100" b="0" i="0" baseline="0">
              <a:solidFill>
                <a:schemeClr val="dk1"/>
              </a:solidFill>
              <a:effectLst/>
              <a:latin typeface="+mn-lt"/>
              <a:ea typeface="+mn-ea"/>
              <a:cs typeface="+mn-cs"/>
            </a:rPr>
            <a:t>１９</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これは、社会福祉費などの</a:t>
          </a:r>
          <a:r>
            <a:rPr kumimoji="1" lang="ja-JP" altLang="en-US" sz="1100" b="0" i="0" baseline="0">
              <a:solidFill>
                <a:schemeClr val="dk1"/>
              </a:solidFill>
              <a:effectLst/>
              <a:latin typeface="+mn-lt"/>
              <a:ea typeface="+mn-ea"/>
              <a:cs typeface="+mn-cs"/>
            </a:rPr>
            <a:t>増により</a:t>
          </a:r>
          <a:r>
            <a:rPr kumimoji="1" lang="ja-JP" altLang="ja-JP" sz="1100" b="0" i="0" baseline="0">
              <a:solidFill>
                <a:schemeClr val="dk1"/>
              </a:solidFill>
              <a:effectLst/>
              <a:latin typeface="+mn-lt"/>
              <a:ea typeface="+mn-ea"/>
              <a:cs typeface="+mn-cs"/>
            </a:rPr>
            <a:t>基準財政需要額が増加した一方で、</a:t>
          </a:r>
          <a:r>
            <a:rPr kumimoji="1" lang="ja-JP" altLang="en-US" sz="1100" b="0" i="0" baseline="0">
              <a:solidFill>
                <a:schemeClr val="dk1"/>
              </a:solidFill>
              <a:effectLst/>
              <a:latin typeface="+mn-lt"/>
              <a:ea typeface="+mn-ea"/>
              <a:cs typeface="+mn-cs"/>
            </a:rPr>
            <a:t>地方交付税</a:t>
          </a:r>
          <a:r>
            <a:rPr kumimoji="1" lang="ja-JP" altLang="ja-JP" sz="1100" b="0" i="0" baseline="0">
              <a:solidFill>
                <a:schemeClr val="dk1"/>
              </a:solidFill>
              <a:effectLst/>
              <a:latin typeface="+mn-lt"/>
              <a:ea typeface="+mn-ea"/>
              <a:cs typeface="+mn-cs"/>
            </a:rPr>
            <a:t>等</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基準財政収入額も増加し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分母</a:t>
          </a:r>
          <a:r>
            <a:rPr kumimoji="1" lang="ja-JP" altLang="ja-JP" sz="1100" b="0" i="0" baseline="0">
              <a:solidFill>
                <a:schemeClr val="dk1"/>
              </a:solidFill>
              <a:effectLst/>
              <a:latin typeface="+mn-lt"/>
              <a:ea typeface="+mn-ea"/>
              <a:cs typeface="+mn-cs"/>
            </a:rPr>
            <a:t>となる基準財政</a:t>
          </a:r>
          <a:r>
            <a:rPr kumimoji="1" lang="ja-JP" altLang="en-US" sz="1100" b="0" i="0" baseline="0">
              <a:solidFill>
                <a:schemeClr val="dk1"/>
              </a:solidFill>
              <a:effectLst/>
              <a:latin typeface="+mn-lt"/>
              <a:ea typeface="+mn-ea"/>
              <a:cs typeface="+mn-cs"/>
            </a:rPr>
            <a:t>需要</a:t>
          </a:r>
          <a:r>
            <a:rPr kumimoji="1" lang="ja-JP" altLang="ja-JP" sz="1100" b="0" i="0" baseline="0">
              <a:solidFill>
                <a:schemeClr val="dk1"/>
              </a:solidFill>
              <a:effectLst/>
              <a:latin typeface="+mn-lt"/>
              <a:ea typeface="+mn-ea"/>
              <a:cs typeface="+mn-cs"/>
            </a:rPr>
            <a:t>額の伸び率の方が大きかったためである。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今後は、官民が連携して企業誘致に向けた取組を加速化し、市税の増収確保に向けた取組を進める必要がある。 </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a:solidFill>
                <a:schemeClr val="dk1"/>
              </a:solidFill>
              <a:effectLst/>
              <a:latin typeface="+mn-lt"/>
              <a:ea typeface="+mn-ea"/>
              <a:cs typeface="+mn-cs"/>
            </a:rPr>
            <a:t>　</a:t>
          </a:r>
          <a:r>
            <a:rPr lang="ja-JP" altLang="ja-JP" sz="1100" b="0">
              <a:solidFill>
                <a:schemeClr val="dk1"/>
              </a:solidFill>
              <a:effectLst/>
              <a:latin typeface="+mn-lt"/>
              <a:ea typeface="+mn-ea"/>
              <a:cs typeface="+mn-cs"/>
            </a:rPr>
            <a:t>歳入の経常一般財源は、</a:t>
          </a:r>
          <a:r>
            <a:rPr lang="ja-JP" altLang="en-US" sz="1100" b="0">
              <a:solidFill>
                <a:schemeClr val="dk1"/>
              </a:solidFill>
              <a:effectLst/>
              <a:latin typeface="+mn-lt"/>
              <a:ea typeface="+mn-ea"/>
              <a:cs typeface="+mn-cs"/>
            </a:rPr>
            <a:t>地方交付税及び地方特例交付金等が</a:t>
          </a:r>
          <a:r>
            <a:rPr lang="ja-JP" altLang="ja-JP" sz="1100" b="0">
              <a:solidFill>
                <a:schemeClr val="dk1"/>
              </a:solidFill>
              <a:effectLst/>
              <a:latin typeface="+mn-lt"/>
              <a:ea typeface="+mn-ea"/>
              <a:cs typeface="+mn-cs"/>
            </a:rPr>
            <a:t>増となり、</a:t>
          </a:r>
          <a:r>
            <a:rPr lang="ja-JP" altLang="en-US" sz="1100" b="0">
              <a:solidFill>
                <a:schemeClr val="dk1"/>
              </a:solidFill>
              <a:effectLst/>
              <a:latin typeface="+mn-lt"/>
              <a:ea typeface="+mn-ea"/>
              <a:cs typeface="+mn-cs"/>
            </a:rPr>
            <a:t>地方税及び使用料及び手数料</a:t>
          </a:r>
          <a:r>
            <a:rPr lang="ja-JP" altLang="ja-JP" sz="1100" b="0">
              <a:solidFill>
                <a:schemeClr val="dk1"/>
              </a:solidFill>
              <a:effectLst/>
              <a:latin typeface="+mn-lt"/>
              <a:ea typeface="+mn-ea"/>
              <a:cs typeface="+mn-cs"/>
            </a:rPr>
            <a:t>等が減となったことから、全体では</a:t>
          </a:r>
          <a:r>
            <a:rPr lang="ja-JP" altLang="en-US" sz="1100" b="0">
              <a:solidFill>
                <a:schemeClr val="dk1"/>
              </a:solidFill>
              <a:effectLst/>
              <a:latin typeface="+mn-lt"/>
              <a:ea typeface="+mn-ea"/>
              <a:cs typeface="+mn-cs"/>
            </a:rPr>
            <a:t>７３６</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４９５</a:t>
          </a:r>
          <a:r>
            <a:rPr lang="ja-JP" altLang="ja-JP" sz="1100" b="0">
              <a:solidFill>
                <a:schemeClr val="dk1"/>
              </a:solidFill>
              <a:effectLst/>
              <a:latin typeface="+mn-lt"/>
              <a:ea typeface="+mn-ea"/>
              <a:cs typeface="+mn-cs"/>
            </a:rPr>
            <a:t>千円の増額となった。次に、歳出の経常経費充当一般</a:t>
          </a:r>
          <a:r>
            <a:rPr lang="ja-JP" altLang="en-US" sz="1100" b="0">
              <a:solidFill>
                <a:schemeClr val="dk1"/>
              </a:solidFill>
              <a:effectLst/>
              <a:latin typeface="+mn-lt"/>
              <a:ea typeface="+mn-ea"/>
              <a:cs typeface="+mn-cs"/>
            </a:rPr>
            <a:t>財源</a:t>
          </a:r>
          <a:r>
            <a:rPr lang="ja-JP" altLang="ja-JP" sz="1100" b="0">
              <a:solidFill>
                <a:schemeClr val="dk1"/>
              </a:solidFill>
              <a:effectLst/>
              <a:latin typeface="+mn-lt"/>
              <a:ea typeface="+mn-ea"/>
              <a:cs typeface="+mn-cs"/>
            </a:rPr>
            <a:t>は、扶助費</a:t>
          </a:r>
          <a:r>
            <a:rPr lang="ja-JP" altLang="en-US" sz="1100" b="0">
              <a:solidFill>
                <a:schemeClr val="dk1"/>
              </a:solidFill>
              <a:effectLst/>
              <a:latin typeface="+mn-lt"/>
              <a:ea typeface="+mn-ea"/>
              <a:cs typeface="+mn-cs"/>
            </a:rPr>
            <a:t>及び人件</a:t>
          </a:r>
          <a:r>
            <a:rPr lang="ja-JP" altLang="ja-JP" sz="1100" b="0">
              <a:solidFill>
                <a:schemeClr val="dk1"/>
              </a:solidFill>
              <a:effectLst/>
              <a:latin typeface="+mn-lt"/>
              <a:ea typeface="+mn-ea"/>
              <a:cs typeface="+mn-cs"/>
            </a:rPr>
            <a:t>費等が増となり、</a:t>
          </a:r>
          <a:r>
            <a:rPr lang="ja-JP" altLang="en-US" sz="1100" b="0">
              <a:solidFill>
                <a:schemeClr val="dk1"/>
              </a:solidFill>
              <a:effectLst/>
              <a:latin typeface="+mn-lt"/>
              <a:ea typeface="+mn-ea"/>
              <a:cs typeface="+mn-cs"/>
            </a:rPr>
            <a:t>物件</a:t>
          </a:r>
          <a:r>
            <a:rPr lang="ja-JP" altLang="ja-JP" sz="1100" b="0">
              <a:solidFill>
                <a:schemeClr val="dk1"/>
              </a:solidFill>
              <a:effectLst/>
              <a:latin typeface="+mn-lt"/>
              <a:ea typeface="+mn-ea"/>
              <a:cs typeface="+mn-cs"/>
            </a:rPr>
            <a:t>費</a:t>
          </a:r>
          <a:r>
            <a:rPr lang="ja-JP" altLang="en-US" sz="1100" b="0">
              <a:solidFill>
                <a:schemeClr val="dk1"/>
              </a:solidFill>
              <a:effectLst/>
              <a:latin typeface="+mn-lt"/>
              <a:ea typeface="+mn-ea"/>
              <a:cs typeface="+mn-cs"/>
            </a:rPr>
            <a:t>及び補助費等など</a:t>
          </a:r>
          <a:r>
            <a:rPr lang="ja-JP" altLang="ja-JP" sz="1100" b="0">
              <a:solidFill>
                <a:schemeClr val="dk1"/>
              </a:solidFill>
              <a:effectLst/>
              <a:latin typeface="+mn-lt"/>
              <a:ea typeface="+mn-ea"/>
              <a:cs typeface="+mn-cs"/>
            </a:rPr>
            <a:t>が減となったことから、全体では</a:t>
          </a:r>
          <a:r>
            <a:rPr lang="ja-JP" altLang="en-US" sz="1100" b="0">
              <a:solidFill>
                <a:schemeClr val="dk1"/>
              </a:solidFill>
              <a:effectLst/>
              <a:latin typeface="+mn-lt"/>
              <a:ea typeface="+mn-ea"/>
              <a:cs typeface="+mn-cs"/>
            </a:rPr>
            <a:t>４０</a:t>
          </a:r>
          <a:r>
            <a:rPr lang="en-US" altLang="ja-JP" sz="1100" b="0">
              <a:solidFill>
                <a:schemeClr val="dk1"/>
              </a:solidFill>
              <a:effectLst/>
              <a:latin typeface="+mn-lt"/>
              <a:ea typeface="+mn-ea"/>
              <a:cs typeface="+mn-cs"/>
            </a:rPr>
            <a:t>,</a:t>
          </a:r>
          <a:r>
            <a:rPr lang="ja-JP" altLang="en-US" sz="1100" b="0">
              <a:solidFill>
                <a:schemeClr val="dk1"/>
              </a:solidFill>
              <a:effectLst/>
              <a:latin typeface="+mn-lt"/>
              <a:ea typeface="+mn-ea"/>
              <a:cs typeface="+mn-cs"/>
            </a:rPr>
            <a:t>６１２</a:t>
          </a:r>
          <a:r>
            <a:rPr lang="ja-JP" altLang="ja-JP" sz="1100" b="0">
              <a:solidFill>
                <a:schemeClr val="dk1"/>
              </a:solidFill>
              <a:effectLst/>
              <a:latin typeface="+mn-lt"/>
              <a:ea typeface="+mn-ea"/>
              <a:cs typeface="+mn-cs"/>
            </a:rPr>
            <a:t>千円の増額となった。結果として、経常収支比率は</a:t>
          </a:r>
          <a:r>
            <a:rPr lang="ja-JP" altLang="en-US" sz="1100" b="0">
              <a:solidFill>
                <a:schemeClr val="dk1"/>
              </a:solidFill>
              <a:effectLst/>
              <a:latin typeface="+mn-lt"/>
              <a:ea typeface="+mn-ea"/>
              <a:cs typeface="+mn-cs"/>
            </a:rPr>
            <a:t>２</a:t>
          </a:r>
          <a:r>
            <a:rPr lang="en-US" altLang="ja-JP"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１ポイント</a:t>
          </a:r>
          <a:r>
            <a:rPr lang="ja-JP" altLang="en-US" sz="1100" b="0">
              <a:solidFill>
                <a:schemeClr val="dk1"/>
              </a:solidFill>
              <a:effectLst/>
              <a:latin typeface="+mn-lt"/>
              <a:ea typeface="+mn-ea"/>
              <a:cs typeface="+mn-cs"/>
            </a:rPr>
            <a:t>改善</a:t>
          </a:r>
          <a:r>
            <a:rPr lang="ja-JP" altLang="ja-JP" sz="1100" b="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今後は、引き続き市有施設適正配置計画に基づき、施設の統廃合及び除売却を</a:t>
          </a:r>
          <a:r>
            <a:rPr kumimoji="1" lang="ja-JP" altLang="en-US" sz="1100">
              <a:solidFill>
                <a:schemeClr val="dk1"/>
              </a:solidFill>
              <a:effectLst/>
              <a:latin typeface="+mn-lt"/>
              <a:ea typeface="+mn-ea"/>
              <a:cs typeface="+mn-cs"/>
            </a:rPr>
            <a:t>進める</a:t>
          </a:r>
          <a:r>
            <a:rPr kumimoji="1" lang="ja-JP" altLang="ja-JP" sz="1100">
              <a:solidFill>
                <a:schemeClr val="dk1"/>
              </a:solidFill>
              <a:effectLst/>
              <a:latin typeface="+mn-lt"/>
              <a:ea typeface="+mn-ea"/>
              <a:cs typeface="+mn-cs"/>
            </a:rPr>
            <a:t>など歳出の経常経費充当一般財源の削減に努めていく。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29972</xdr:rowOff>
    </xdr:from>
    <xdr:to>
      <xdr:col>23</xdr:col>
      <xdr:colOff>133350</xdr:colOff>
      <xdr:row>63</xdr:row>
      <xdr:rowOff>61214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9872"/>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61214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563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27686</xdr:rowOff>
    </xdr:from>
    <xdr:to>
      <xdr:col>15</xdr:col>
      <xdr:colOff>82550</xdr:colOff>
      <xdr:row>62</xdr:row>
      <xdr:rowOff>126492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8613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27686</xdr:rowOff>
    </xdr:from>
    <xdr:to>
      <xdr:col>11</xdr:col>
      <xdr:colOff>31750</xdr:colOff>
      <xdr:row>61</xdr:row>
      <xdr:rowOff>46990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861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162069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148336</xdr:rowOff>
    </xdr:from>
    <xdr:to>
      <xdr:col>11</xdr:col>
      <xdr:colOff>82550</xdr:colOff>
      <xdr:row>61</xdr:row>
      <xdr:rowOff>78486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63263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ja-JP" altLang="en-US" sz="1100">
              <a:solidFill>
                <a:schemeClr val="dk1"/>
              </a:solidFill>
              <a:effectLst/>
              <a:latin typeface="+mn-lt"/>
              <a:ea typeface="+mn-ea"/>
              <a:cs typeface="+mn-cs"/>
            </a:rPr>
            <a:t>８</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６２６</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増となり、類似団体及び県内平均より高い水準である。</a:t>
          </a:r>
          <a:endParaRPr lang="ja-JP" altLang="ja-JP" sz="1400">
            <a:effectLst/>
          </a:endParaRPr>
        </a:p>
        <a:p>
          <a:r>
            <a:rPr kumimoji="1" lang="ja-JP" altLang="ja-JP" sz="1100">
              <a:solidFill>
                <a:schemeClr val="dk1"/>
              </a:solidFill>
              <a:effectLst/>
              <a:latin typeface="+mn-lt"/>
              <a:ea typeface="+mn-ea"/>
              <a:cs typeface="+mn-cs"/>
            </a:rPr>
            <a:t>　増となった要因は、職員人件費の増加や</a:t>
          </a:r>
          <a:r>
            <a:rPr kumimoji="1" lang="ja-JP" altLang="en-US" sz="1100">
              <a:solidFill>
                <a:schemeClr val="dk1"/>
              </a:solidFill>
              <a:effectLst/>
              <a:latin typeface="+mn-lt"/>
              <a:ea typeface="+mn-ea"/>
              <a:cs typeface="+mn-cs"/>
            </a:rPr>
            <a:t>みかもクリーンセンターごみ焼却処理施設長期包括運営管理委託事業</a:t>
          </a:r>
          <a:r>
            <a:rPr kumimoji="1" lang="ja-JP" altLang="ja-JP" sz="1100">
              <a:solidFill>
                <a:schemeClr val="dk1"/>
              </a:solidFill>
              <a:effectLst/>
              <a:latin typeface="+mn-lt"/>
              <a:ea typeface="+mn-ea"/>
              <a:cs typeface="+mn-cs"/>
            </a:rPr>
            <a:t>の業務委託料の増加、各施設の経年劣化等による維持補修費の増加等が考えられる。</a:t>
          </a:r>
          <a:endParaRPr lang="ja-JP" altLang="ja-JP" sz="1400">
            <a:effectLst/>
          </a:endParaRPr>
        </a:p>
        <a:p>
          <a:r>
            <a:rPr kumimoji="1" lang="ja-JP" altLang="ja-JP" sz="1100">
              <a:solidFill>
                <a:schemeClr val="dk1"/>
              </a:solidFill>
              <a:effectLst/>
              <a:latin typeface="+mn-lt"/>
              <a:ea typeface="+mn-ea"/>
              <a:cs typeface="+mn-cs"/>
            </a:rPr>
            <a:t>　今後は、公共施設の照明を省エネルギー効果の高い</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照明に交換し、電気料金</a:t>
          </a:r>
          <a:r>
            <a:rPr kumimoji="1" lang="ja-JP" altLang="ja-JP" sz="1100" b="0" i="0" baseline="0">
              <a:solidFill>
                <a:schemeClr val="dk1"/>
              </a:solidFill>
              <a:effectLst/>
              <a:latin typeface="+mn-lt"/>
              <a:ea typeface="+mn-ea"/>
              <a:cs typeface="+mn-cs"/>
            </a:rPr>
            <a:t>の削減、コストの低減を図っていく。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165833</xdr:rowOff>
    </xdr:from>
    <xdr:to>
      <xdr:col>23</xdr:col>
      <xdr:colOff>133350</xdr:colOff>
      <xdr:row>85</xdr:row>
      <xdr:rowOff>143058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67633"/>
          <a:ext cx="838200" cy="14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70312</xdr:rowOff>
    </xdr:from>
    <xdr:to>
      <xdr:col>19</xdr:col>
      <xdr:colOff>133350</xdr:colOff>
      <xdr:row>84</xdr:row>
      <xdr:rowOff>165833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72112"/>
          <a:ext cx="8890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121424</xdr:rowOff>
    </xdr:from>
    <xdr:to>
      <xdr:col>15</xdr:col>
      <xdr:colOff>82550</xdr:colOff>
      <xdr:row>84</xdr:row>
      <xdr:rowOff>70312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51774"/>
          <a:ext cx="8890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121424</xdr:rowOff>
    </xdr:from>
    <xdr:to>
      <xdr:col>11</xdr:col>
      <xdr:colOff>31750</xdr:colOff>
      <xdr:row>83</xdr:row>
      <xdr:rowOff>151293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351774"/>
          <a:ext cx="889000" cy="2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92258</xdr:rowOff>
    </xdr:from>
    <xdr:to>
      <xdr:col>23</xdr:col>
      <xdr:colOff>184150</xdr:colOff>
      <xdr:row>86</xdr:row>
      <xdr:rowOff>22408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64335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3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115033</xdr:rowOff>
    </xdr:from>
    <xdr:to>
      <xdr:col>19</xdr:col>
      <xdr:colOff>184150</xdr:colOff>
      <xdr:row>85</xdr:row>
      <xdr:rowOff>45183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29960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0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19512</xdr:rowOff>
    </xdr:from>
    <xdr:to>
      <xdr:col>15</xdr:col>
      <xdr:colOff>133350</xdr:colOff>
      <xdr:row>84</xdr:row>
      <xdr:rowOff>121112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105889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0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70624</xdr:rowOff>
    </xdr:from>
    <xdr:to>
      <xdr:col>11</xdr:col>
      <xdr:colOff>82550</xdr:colOff>
      <xdr:row>84</xdr:row>
      <xdr:rowOff>774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157001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8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100493</xdr:rowOff>
    </xdr:from>
    <xdr:to>
      <xdr:col>7</xdr:col>
      <xdr:colOff>31750</xdr:colOff>
      <xdr:row>84</xdr:row>
      <xdr:rowOff>30643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15420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1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対前年度比０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７ポイントの増加で、類似団体平均を０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３ポイント下回っている。</a:t>
          </a:r>
          <a:endParaRPr lang="ja-JP" altLang="ja-JP" sz="1400">
            <a:effectLst/>
          </a:endParaRPr>
        </a:p>
        <a:p>
          <a:r>
            <a:rPr kumimoji="1" lang="ja-JP" altLang="ja-JP" sz="1100">
              <a:solidFill>
                <a:schemeClr val="dk1"/>
              </a:solidFill>
              <a:effectLst/>
              <a:latin typeface="+mn-lt"/>
              <a:ea typeface="+mn-ea"/>
              <a:cs typeface="+mn-cs"/>
            </a:rPr>
            <a:t>今後も、指数の推移</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注視し給与の適正化に努めていく。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25109"/>
          <a:ext cx="8382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51859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25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251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対前年比０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０９ポイントの増。類似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８３ポイント、県平均を０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８７ポイント上回っている状態である。</a:t>
          </a:r>
          <a:endParaRPr lang="ja-JP" altLang="ja-JP" sz="1400">
            <a:effectLst/>
          </a:endParaRPr>
        </a:p>
        <a:p>
          <a:r>
            <a:rPr kumimoji="1" lang="ja-JP" altLang="ja-JP" sz="1100">
              <a:solidFill>
                <a:schemeClr val="dk1"/>
              </a:solidFill>
              <a:effectLst/>
              <a:latin typeface="+mn-lt"/>
              <a:ea typeface="+mn-ea"/>
              <a:cs typeface="+mn-cs"/>
            </a:rPr>
            <a:t>　今後も、総合計画の推進や多様化する市民ニーズに対応できるよう、定員管理計画に基づき職員数の適正化を図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107406</xdr:rowOff>
    </xdr:from>
    <xdr:to>
      <xdr:col>81</xdr:col>
      <xdr:colOff>44450</xdr:colOff>
      <xdr:row>63</xdr:row>
      <xdr:rowOff>138430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087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107406</xdr:rowOff>
    </xdr:from>
    <xdr:to>
      <xdr:col>77</xdr:col>
      <xdr:colOff>44450</xdr:colOff>
      <xdr:row>63</xdr:row>
      <xdr:rowOff>114300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9087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97065</xdr:rowOff>
    </xdr:from>
    <xdr:to>
      <xdr:col>72</xdr:col>
      <xdr:colOff>203200</xdr:colOff>
      <xdr:row>63</xdr:row>
      <xdr:rowOff>114300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9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72934</xdr:rowOff>
    </xdr:from>
    <xdr:to>
      <xdr:col>68</xdr:col>
      <xdr:colOff>152400</xdr:colOff>
      <xdr:row>63</xdr:row>
      <xdr:rowOff>97065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7428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87630</xdr:rowOff>
    </xdr:from>
    <xdr:to>
      <xdr:col>81</xdr:col>
      <xdr:colOff>95250</xdr:colOff>
      <xdr:row>64</xdr:row>
      <xdr:rowOff>17780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59707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56606</xdr:rowOff>
    </xdr:from>
    <xdr:to>
      <xdr:col>77</xdr:col>
      <xdr:colOff>95250</xdr:colOff>
      <xdr:row>63</xdr:row>
      <xdr:rowOff>158206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142983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44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46265</xdr:rowOff>
    </xdr:from>
    <xdr:to>
      <xdr:col>68</xdr:col>
      <xdr:colOff>203200</xdr:colOff>
      <xdr:row>63</xdr:row>
      <xdr:rowOff>147865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132642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22134</xdr:rowOff>
    </xdr:from>
    <xdr:to>
      <xdr:col>64</xdr:col>
      <xdr:colOff>152400</xdr:colOff>
      <xdr:row>63</xdr:row>
      <xdr:rowOff>123734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108511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について、令和６年度から新たに償還が始まったものと比較し、令和５年度で償還が終了したものの金額が大きいため、減少となっているとともに、公営企業債の元利償還金に対する繰入金が前年度と比較し減少したため、対前年度比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２ポイント改善し、類似団体平均を３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２ポイント下回っている状態である。</a:t>
          </a:r>
          <a:endParaRPr lang="ja-JP" altLang="ja-JP" sz="1400">
            <a:effectLst/>
          </a:endParaRPr>
        </a:p>
        <a:p>
          <a:r>
            <a:rPr kumimoji="1" lang="ja-JP" altLang="ja-JP" sz="1100">
              <a:solidFill>
                <a:schemeClr val="dk1"/>
              </a:solidFill>
              <a:effectLst/>
              <a:latin typeface="+mn-lt"/>
              <a:ea typeface="+mn-ea"/>
              <a:cs typeface="+mn-cs"/>
            </a:rPr>
            <a:t>　今後は、大規模な市有施設の改修等により実質公債費比率が上昇していくことが想定されることなどから、比率の推移に注視し、これまで以上に公債費の適正化に取り組む必要がある。</a:t>
          </a:r>
          <a:endParaRPr lang="ja-JP" altLang="ja-JP" sz="1400">
            <a:effectLst/>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118533</xdr:rowOff>
    </xdr:from>
    <xdr:to>
      <xdr:col>81</xdr:col>
      <xdr:colOff>44450</xdr:colOff>
      <xdr:row>37</xdr:row>
      <xdr:rowOff>145345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4621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37</xdr:row>
      <xdr:rowOff>145345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4621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118533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105128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219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84260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94545</xdr:rowOff>
    </xdr:from>
    <xdr:to>
      <xdr:col>77</xdr:col>
      <xdr:colOff>95250</xdr:colOff>
      <xdr:row>38</xdr:row>
      <xdr:rowOff>24695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34872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0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54328</xdr:rowOff>
    </xdr:from>
    <xdr:to>
      <xdr:col>64</xdr:col>
      <xdr:colOff>152400</xdr:colOff>
      <xdr:row>37</xdr:row>
      <xdr:rowOff>155928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166105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令和６年度において市債として新規で発行した額に対して、既借入分への元金償還額が多いため、市債の年度末残高は前年度よりもさらに減少した。</a:t>
          </a:r>
          <a:endParaRPr lang="ja-JP" altLang="ja-JP" sz="1400">
            <a:effectLst/>
          </a:endParaRPr>
        </a:p>
        <a:p>
          <a:r>
            <a:rPr kumimoji="1" lang="ja-JP" altLang="ja-JP" sz="1100">
              <a:solidFill>
                <a:schemeClr val="dk1"/>
              </a:solidFill>
              <a:effectLst/>
              <a:latin typeface="+mn-lt"/>
              <a:ea typeface="+mn-ea"/>
              <a:cs typeface="+mn-cs"/>
            </a:rPr>
            <a:t>　また、公営企業債等繰入見込額も減少したことにより、令和５年度に引き続き将来負担は生じていない。</a:t>
          </a:r>
          <a:endParaRPr lang="ja-JP" altLang="ja-JP" sz="1400">
            <a:effectLst/>
          </a:endParaRPr>
        </a:p>
        <a:p>
          <a:r>
            <a:rPr kumimoji="1" lang="ja-JP" altLang="ja-JP" sz="1100">
              <a:solidFill>
                <a:schemeClr val="dk1"/>
              </a:solidFill>
              <a:effectLst/>
              <a:latin typeface="+mn-lt"/>
              <a:ea typeface="+mn-ea"/>
              <a:cs typeface="+mn-cs"/>
            </a:rPr>
            <a:t>　今後大きな施設整備事業が複数想定されるため、引き続き公債費等義務的経費に注視しながら財政の健全化に努める。</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は、対前年度比０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し、支出額について</a:t>
          </a:r>
          <a:r>
            <a:rPr kumimoji="1" lang="ja-JP" altLang="en-US" sz="1100" b="0" i="0" baseline="0">
              <a:solidFill>
                <a:schemeClr val="dk1"/>
              </a:solidFill>
              <a:effectLst/>
              <a:latin typeface="+mn-lt"/>
              <a:ea typeface="+mn-ea"/>
              <a:cs typeface="+mn-cs"/>
            </a:rPr>
            <a:t>は５５２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４８４</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全国平均と同程度であるが、依然として</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県平均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、職員数の適正化やこどもクラブの運営の更なる民営化など民間委託を</a:t>
          </a:r>
          <a:r>
            <a:rPr kumimoji="1" lang="ja-JP" altLang="en-US" sz="1100" b="0" i="0" baseline="0">
              <a:solidFill>
                <a:schemeClr val="dk1"/>
              </a:solidFill>
              <a:effectLst/>
              <a:latin typeface="+mn-lt"/>
              <a:ea typeface="+mn-ea"/>
              <a:cs typeface="+mn-cs"/>
            </a:rPr>
            <a:t>進め</a:t>
          </a:r>
          <a:r>
            <a:rPr kumimoji="1" lang="ja-JP" altLang="ja-JP" sz="1100" b="0" i="0" baseline="0">
              <a:solidFill>
                <a:schemeClr val="dk1"/>
              </a:solidFill>
              <a:effectLst/>
              <a:latin typeface="+mn-lt"/>
              <a:ea typeface="+mn-ea"/>
              <a:cs typeface="+mn-cs"/>
            </a:rPr>
            <a:t>、人件費の低減に努めていく。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44450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18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1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120650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0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120650</xdr:rowOff>
    </xdr:from>
    <xdr:to>
      <xdr:col>11</xdr:col>
      <xdr:colOff>9525</xdr:colOff>
      <xdr:row>41</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07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152400</xdr:rowOff>
    </xdr:from>
    <xdr:to>
      <xdr:col>20</xdr:col>
      <xdr:colOff>38100</xdr:colOff>
      <xdr:row>39</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69850</xdr:rowOff>
    </xdr:from>
    <xdr:to>
      <xdr:col>11</xdr:col>
      <xdr:colOff>60325</xdr:colOff>
      <xdr:row>40</xdr:row>
      <xdr:rowOff>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57150</xdr:rowOff>
    </xdr:from>
    <xdr:to>
      <xdr:col>6</xdr:col>
      <xdr:colOff>171450</xdr:colOff>
      <xdr:row>41</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物件費については、</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し、類似団体平均</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全国</a:t>
          </a:r>
          <a:r>
            <a:rPr kumimoji="1" lang="ja-JP" altLang="en-US" sz="1100" b="0" i="0" baseline="0">
              <a:solidFill>
                <a:schemeClr val="dk1"/>
              </a:solidFill>
              <a:effectLst/>
              <a:latin typeface="+mn-lt"/>
              <a:ea typeface="+mn-ea"/>
              <a:cs typeface="+mn-cs"/>
            </a:rPr>
            <a:t>を上回っているが</a:t>
          </a:r>
          <a:r>
            <a:rPr kumimoji="1" lang="ja-JP" altLang="ja-JP" sz="1100" b="0" i="0" baseline="0">
              <a:solidFill>
                <a:schemeClr val="dk1"/>
              </a:solidFill>
              <a:effectLst/>
              <a:latin typeface="+mn-lt"/>
              <a:ea typeface="+mn-ea"/>
              <a:cs typeface="+mn-cs"/>
            </a:rPr>
            <a:t>県平均を</a:t>
          </a:r>
          <a:r>
            <a:rPr kumimoji="1" lang="ja-JP" altLang="en-US" sz="1100" b="0" i="0" baseline="0">
              <a:solidFill>
                <a:schemeClr val="dk1"/>
              </a:solidFill>
              <a:effectLst/>
              <a:latin typeface="+mn-lt"/>
              <a:ea typeface="+mn-ea"/>
              <a:cs typeface="+mn-cs"/>
            </a:rPr>
            <a:t>下回っている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これまでの推移に比較し、令和６年度は大きく平均に近づく結果となったが、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、公共施設の照明を省エネルギー効果の高い</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照明に交換し、電気料金</a:t>
          </a:r>
          <a:r>
            <a:rPr kumimoji="1" lang="ja-JP" altLang="ja-JP" sz="1100" b="0" i="0" baseline="0">
              <a:solidFill>
                <a:schemeClr val="dk1"/>
              </a:solidFill>
              <a:effectLst/>
              <a:latin typeface="+mn-lt"/>
              <a:ea typeface="+mn-ea"/>
              <a:cs typeface="+mn-cs"/>
            </a:rPr>
            <a:t>の削減</a:t>
          </a:r>
          <a:r>
            <a:rPr kumimoji="1" lang="ja-JP" altLang="en-US" sz="1100" b="0" i="0" baseline="0">
              <a:solidFill>
                <a:schemeClr val="dk1"/>
              </a:solidFill>
              <a:effectLst/>
              <a:latin typeface="+mn-lt"/>
              <a:ea typeface="+mn-ea"/>
              <a:cs typeface="+mn-cs"/>
            </a:rPr>
            <a:t>するなど、</a:t>
          </a:r>
          <a:r>
            <a:rPr kumimoji="1" lang="ja-JP" altLang="ja-JP" sz="1100" b="0" i="0" baseline="0">
              <a:solidFill>
                <a:schemeClr val="dk1"/>
              </a:solidFill>
              <a:effectLst/>
              <a:latin typeface="+mn-lt"/>
              <a:ea typeface="+mn-ea"/>
              <a:cs typeface="+mn-cs"/>
            </a:rPr>
            <a:t>コスト低減を図っていく。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18</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57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82550</xdr:rowOff>
    </xdr:from>
    <xdr:to>
      <xdr:col>78</xdr:col>
      <xdr:colOff>69850</xdr:colOff>
      <xdr:row>18</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7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17</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6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120650</xdr:rowOff>
    </xdr:from>
    <xdr:to>
      <xdr:col>78</xdr:col>
      <xdr:colOff>120650</xdr:colOff>
      <xdr:row>18</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31750</xdr:rowOff>
    </xdr:from>
    <xdr:to>
      <xdr:col>74</xdr:col>
      <xdr:colOff>31750</xdr:colOff>
      <xdr:row>17</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xdr:rowOff>
    </xdr:from>
    <xdr:to>
      <xdr:col>69</xdr:col>
      <xdr:colOff>142875</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a:t>
          </a:r>
          <a:r>
            <a:rPr kumimoji="1" lang="ja-JP" altLang="en-US" sz="1100" b="0" i="0" baseline="0">
              <a:solidFill>
                <a:schemeClr val="dk1"/>
              </a:solidFill>
              <a:effectLst/>
              <a:latin typeface="+mn-lt"/>
              <a:ea typeface="+mn-ea"/>
              <a:cs typeface="+mn-cs"/>
            </a:rPr>
            <a:t>について</a:t>
          </a:r>
          <a:r>
            <a:rPr kumimoji="1" lang="ja-JP" altLang="ja-JP" sz="1100" b="0" i="0" baseline="0">
              <a:solidFill>
                <a:schemeClr val="dk1"/>
              </a:solidFill>
              <a:effectLst/>
              <a:latin typeface="+mn-lt"/>
              <a:ea typeface="+mn-ea"/>
              <a:cs typeface="+mn-cs"/>
            </a:rPr>
            <a:t>は、対前年度比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ポイント増加し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、支出額について</a:t>
          </a:r>
          <a:r>
            <a:rPr kumimoji="1" lang="ja-JP" altLang="en-US" sz="1100" b="0" i="0" baseline="0">
              <a:solidFill>
                <a:schemeClr val="dk1"/>
              </a:solidFill>
              <a:effectLst/>
              <a:latin typeface="+mn-lt"/>
              <a:ea typeface="+mn-ea"/>
              <a:cs typeface="+mn-cs"/>
            </a:rPr>
            <a:t>は５１３</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８７７</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った。</a:t>
          </a:r>
          <a:r>
            <a:rPr kumimoji="1" lang="ja-JP" altLang="ja-JP" sz="1100" b="0" i="0" baseline="0">
              <a:solidFill>
                <a:schemeClr val="dk1"/>
              </a:solidFill>
              <a:effectLst/>
              <a:latin typeface="+mn-lt"/>
              <a:ea typeface="+mn-ea"/>
              <a:cs typeface="+mn-cs"/>
            </a:rPr>
            <a:t>類似団体</a:t>
          </a:r>
          <a:r>
            <a:rPr kumimoji="1" lang="ja-JP" altLang="en-US" sz="1100" b="0" i="0" baseline="0">
              <a:solidFill>
                <a:schemeClr val="dk1"/>
              </a:solidFill>
              <a:effectLst/>
              <a:latin typeface="+mn-lt"/>
              <a:ea typeface="+mn-ea"/>
              <a:cs typeface="+mn-cs"/>
            </a:rPr>
            <a:t>平均</a:t>
          </a:r>
          <a:r>
            <a:rPr kumimoji="1" lang="ja-JP" altLang="ja-JP" sz="1100" b="0" i="0" baseline="0">
              <a:solidFill>
                <a:schemeClr val="dk1"/>
              </a:solidFill>
              <a:effectLst/>
              <a:latin typeface="+mn-lt"/>
              <a:ea typeface="+mn-ea"/>
              <a:cs typeface="+mn-cs"/>
            </a:rPr>
            <a:t>を</a:t>
          </a:r>
          <a:r>
            <a:rPr kumimoji="1" lang="ja-JP" altLang="en-US" sz="1100" b="0" i="0" baseline="0">
              <a:solidFill>
                <a:schemeClr val="dk1"/>
              </a:solidFill>
              <a:effectLst/>
              <a:latin typeface="+mn-lt"/>
              <a:ea typeface="+mn-ea"/>
              <a:cs typeface="+mn-cs"/>
            </a:rPr>
            <a:t>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上回り</a:t>
          </a:r>
          <a:r>
            <a:rPr kumimoji="1" lang="ja-JP" altLang="ja-JP" sz="1100" b="0" i="0" baseline="0">
              <a:solidFill>
                <a:schemeClr val="dk1"/>
              </a:solidFill>
              <a:effectLst/>
              <a:latin typeface="+mn-lt"/>
              <a:ea typeface="+mn-ea"/>
              <a:cs typeface="+mn-cs"/>
            </a:rPr>
            <a:t>、全国平均</a:t>
          </a:r>
          <a:r>
            <a:rPr kumimoji="1" lang="ja-JP" altLang="en-US" sz="1100" b="0" i="0" baseline="0">
              <a:solidFill>
                <a:schemeClr val="dk1"/>
              </a:solidFill>
              <a:effectLst/>
              <a:latin typeface="+mn-lt"/>
              <a:ea typeface="+mn-ea"/>
              <a:cs typeface="+mn-cs"/>
            </a:rPr>
            <a:t>及び県平均よりも高い数値だが、増減の推移は類似団体平均と同様となっている。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市単独事業の各種手当の見直しを検討し、健全な財政運営を図っていく。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833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874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143328</xdr:rowOff>
    </xdr:from>
    <xdr:to>
      <xdr:col>15</xdr:col>
      <xdr:colOff>98425</xdr:colOff>
      <xdr:row>59</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87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20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43543</xdr:rowOff>
    </xdr:from>
    <xdr:to>
      <xdr:col>24</xdr:col>
      <xdr:colOff>76200</xdr:colOff>
      <xdr:row>60</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維持補修費や繰出金のその他については、対前年度比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減少したが、</a:t>
          </a:r>
          <a:r>
            <a:rPr kumimoji="1" lang="ja-JP" altLang="ja-JP" sz="1100" b="0" i="0" baseline="0">
              <a:solidFill>
                <a:schemeClr val="dk1"/>
              </a:solidFill>
              <a:effectLst/>
              <a:latin typeface="+mn-lt"/>
              <a:ea typeface="+mn-ea"/>
              <a:cs typeface="+mn-cs"/>
            </a:rPr>
            <a:t>類似団体、全国及び県平均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前年度に比べ</a:t>
          </a:r>
          <a:r>
            <a:rPr kumimoji="1" lang="ja-JP" altLang="en-US" sz="1100" b="0" i="0" baseline="0">
              <a:solidFill>
                <a:schemeClr val="dk1"/>
              </a:solidFill>
              <a:effectLst/>
              <a:latin typeface="+mn-lt"/>
              <a:ea typeface="+mn-ea"/>
              <a:cs typeface="+mn-cs"/>
            </a:rPr>
            <a:t>減となった</a:t>
          </a:r>
          <a:r>
            <a:rPr kumimoji="1" lang="ja-JP" altLang="ja-JP" sz="1100" b="0" i="0" baseline="0">
              <a:solidFill>
                <a:schemeClr val="dk1"/>
              </a:solidFill>
              <a:effectLst/>
              <a:latin typeface="+mn-lt"/>
              <a:ea typeface="+mn-ea"/>
              <a:cs typeface="+mn-cs"/>
            </a:rPr>
            <a:t>要因は、</a:t>
          </a:r>
          <a:r>
            <a:rPr kumimoji="1" lang="ja-JP" altLang="en-US" sz="1100" b="0" i="0" baseline="0">
              <a:solidFill>
                <a:schemeClr val="dk1"/>
              </a:solidFill>
              <a:effectLst/>
              <a:latin typeface="+mn-lt"/>
              <a:ea typeface="+mn-ea"/>
              <a:cs typeface="+mn-cs"/>
            </a:rPr>
            <a:t>積立金の減小によるところが大きいが、</a:t>
          </a:r>
          <a:r>
            <a:rPr kumimoji="1" lang="ja-JP" altLang="ja-JP" sz="1100" b="0" i="0" baseline="0">
              <a:solidFill>
                <a:schemeClr val="dk1"/>
              </a:solidFill>
              <a:effectLst/>
              <a:latin typeface="+mn-lt"/>
              <a:ea typeface="+mn-ea"/>
              <a:cs typeface="+mn-cs"/>
            </a:rPr>
            <a:t>特別会計繰出金について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増加しており、独立採算制の観点から、引き続き保険料の適正化や経費の削減に努め、税収を主な財源とする一般会計の負担額を減らしていく。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5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0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6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補助費等については、</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ポイント減少し６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％となったが、</a:t>
          </a:r>
          <a:r>
            <a:rPr kumimoji="1" lang="ja-JP" altLang="en-US" sz="1100" b="0" i="0" baseline="0">
              <a:solidFill>
                <a:schemeClr val="dk1"/>
              </a:solidFill>
              <a:effectLst/>
              <a:latin typeface="+mn-lt"/>
              <a:ea typeface="+mn-ea"/>
              <a:cs typeface="+mn-cs"/>
            </a:rPr>
            <a:t>各平均と比較し、引き続き</a:t>
          </a:r>
          <a:r>
            <a:rPr kumimoji="1" lang="ja-JP" altLang="ja-JP" sz="1100" b="0" i="0" baseline="0">
              <a:solidFill>
                <a:schemeClr val="dk1"/>
              </a:solidFill>
              <a:effectLst/>
              <a:latin typeface="+mn-lt"/>
              <a:ea typeface="+mn-ea"/>
              <a:cs typeface="+mn-cs"/>
            </a:rPr>
            <a:t>数値が</a:t>
          </a:r>
          <a:r>
            <a:rPr kumimoji="1" lang="ja-JP" altLang="en-US" sz="1100" b="0" i="0" baseline="0">
              <a:solidFill>
                <a:schemeClr val="dk1"/>
              </a:solidFill>
              <a:effectLst/>
              <a:latin typeface="+mn-lt"/>
              <a:ea typeface="+mn-ea"/>
              <a:cs typeface="+mn-cs"/>
            </a:rPr>
            <a:t>低い</a:t>
          </a:r>
          <a:r>
            <a:rPr kumimoji="1" lang="ja-JP" altLang="ja-JP" sz="1100" b="0" i="0" baseline="0">
              <a:solidFill>
                <a:schemeClr val="dk1"/>
              </a:solidFill>
              <a:effectLst/>
              <a:latin typeface="+mn-lt"/>
              <a:ea typeface="+mn-ea"/>
              <a:cs typeface="+mn-cs"/>
            </a:rPr>
            <a:t>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補助費等を構成する主な内容としては、緊急</a:t>
          </a:r>
          <a:r>
            <a:rPr kumimoji="1" lang="ja-JP" altLang="ja-JP" sz="1100" b="0" i="0" baseline="0">
              <a:solidFill>
                <a:schemeClr val="dk1"/>
              </a:solidFill>
              <a:effectLst/>
              <a:latin typeface="+mn-lt"/>
              <a:ea typeface="+mn-ea"/>
              <a:cs typeface="+mn-cs"/>
            </a:rPr>
            <a:t>景気対策事業</a:t>
          </a:r>
          <a:r>
            <a:rPr kumimoji="1" lang="ja-JP" altLang="en-US" sz="1100" b="0" i="0" baseline="0">
              <a:solidFill>
                <a:schemeClr val="dk1"/>
              </a:solidFill>
              <a:effectLst/>
              <a:latin typeface="+mn-lt"/>
              <a:ea typeface="+mn-ea"/>
              <a:cs typeface="+mn-cs"/>
            </a:rPr>
            <a:t>での</a:t>
          </a:r>
          <a:r>
            <a:rPr kumimoji="1" lang="ja-JP" altLang="ja-JP" sz="1100" b="0" i="0" baseline="0">
              <a:solidFill>
                <a:schemeClr val="dk1"/>
              </a:solidFill>
              <a:effectLst/>
              <a:latin typeface="+mn-lt"/>
              <a:ea typeface="+mn-ea"/>
              <a:cs typeface="+mn-cs"/>
            </a:rPr>
            <a:t>補助金の支給等</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よるが、下水道事業会計への補助金や各種団体等に対する補助金等の見直しを行い、引き続き、真に必要な事務費の精査を進めていく</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xdr:rowOff>
    </xdr:from>
    <xdr:to>
      <xdr:col>82</xdr:col>
      <xdr:colOff>107950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374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831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74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35</xdr:row>
      <xdr:rowOff>37846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45988"/>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128778</xdr:rowOff>
    </xdr:from>
    <xdr:to>
      <xdr:col>82</xdr:col>
      <xdr:colOff>158750</xdr:colOff>
      <xdr:row>34</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145305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94488</xdr:rowOff>
    </xdr:from>
    <xdr:to>
      <xdr:col>74</xdr:col>
      <xdr:colOff>31750</xdr:colOff>
      <xdr:row>35</xdr:row>
      <xdr:rowOff>24638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34815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37338</xdr:rowOff>
    </xdr:from>
    <xdr:to>
      <xdr:col>65</xdr:col>
      <xdr:colOff>53975</xdr:colOff>
      <xdr:row>33</xdr:row>
      <xdr:rowOff>138938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149115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公債費については、</a:t>
          </a:r>
          <a:r>
            <a:rPr kumimoji="1" lang="ja-JP" altLang="ja-JP" sz="1100" b="0" i="0" baseline="0">
              <a:solidFill>
                <a:schemeClr val="dk1"/>
              </a:solidFill>
              <a:effectLst/>
              <a:latin typeface="+mn-lt"/>
              <a:ea typeface="+mn-ea"/>
              <a:cs typeface="+mn-cs"/>
            </a:rPr>
            <a:t>対前年度比</a:t>
          </a:r>
          <a:r>
            <a:rPr kumimoji="1" lang="ja-JP" altLang="en-US"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、支出額についても９６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６１２千円の減となった。</a:t>
          </a:r>
          <a:r>
            <a:rPr kumimoji="1" lang="ja-JP" altLang="ja-JP" sz="1100" b="0" i="0" baseline="0">
              <a:solidFill>
                <a:schemeClr val="dk1"/>
              </a:solidFill>
              <a:effectLst/>
              <a:latin typeface="+mn-lt"/>
              <a:ea typeface="+mn-ea"/>
              <a:cs typeface="+mn-cs"/>
            </a:rPr>
            <a:t>類似団体平均、全国及び県平均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下回っている</a:t>
          </a:r>
          <a:r>
            <a:rPr kumimoji="1" lang="ja-JP" altLang="en-US" sz="1100" b="0" i="0" baseline="0">
              <a:solidFill>
                <a:schemeClr val="dk1"/>
              </a:solidFill>
              <a:effectLst/>
              <a:latin typeface="+mn-lt"/>
              <a:ea typeface="+mn-ea"/>
              <a:cs typeface="+mn-cs"/>
            </a:rPr>
            <a:t>が、その乖離は年々小さくなっている。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a:t>
          </a:r>
          <a:r>
            <a:rPr kumimoji="1" lang="ja-JP" altLang="en-US" sz="1100" b="0" i="0" baseline="0">
              <a:solidFill>
                <a:schemeClr val="dk1"/>
              </a:solidFill>
              <a:effectLst/>
              <a:latin typeface="+mn-lt"/>
              <a:ea typeface="+mn-ea"/>
              <a:cs typeface="+mn-cs"/>
            </a:rPr>
            <a:t>大きな施設</a:t>
          </a:r>
          <a:r>
            <a:rPr kumimoji="1" lang="ja-JP" altLang="ja-JP" sz="1100" b="0" i="0" baseline="0">
              <a:solidFill>
                <a:schemeClr val="dk1"/>
              </a:solidFill>
              <a:effectLst/>
              <a:latin typeface="+mn-lt"/>
              <a:ea typeface="+mn-ea"/>
              <a:cs typeface="+mn-cs"/>
            </a:rPr>
            <a:t>改修</a:t>
          </a:r>
          <a:r>
            <a:rPr kumimoji="1" lang="ja-JP" altLang="en-US" sz="1100" b="0" i="0" baseline="0">
              <a:solidFill>
                <a:schemeClr val="dk1"/>
              </a:solidFill>
              <a:effectLst/>
              <a:latin typeface="+mn-lt"/>
              <a:ea typeface="+mn-ea"/>
              <a:cs typeface="+mn-cs"/>
            </a:rPr>
            <a:t>事業</a:t>
          </a:r>
          <a:r>
            <a:rPr kumimoji="1" lang="ja-JP" altLang="ja-JP" sz="1100" b="0" i="0" baseline="0">
              <a:solidFill>
                <a:schemeClr val="dk1"/>
              </a:solidFill>
              <a:effectLst/>
              <a:latin typeface="+mn-lt"/>
              <a:ea typeface="+mn-ea"/>
              <a:cs typeface="+mn-cs"/>
            </a:rPr>
            <a:t>が控えており、公債費は増加傾向で推移することが想定されることから、地方債残高と公債費のバランスに留意しつつ、適切に地方債発行を管理することで、持続可能な財政運営に努めていく。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77</xdr:row>
      <xdr:rowOff>154758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3681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135164</xdr:rowOff>
    </xdr:from>
    <xdr:to>
      <xdr:col>19</xdr:col>
      <xdr:colOff>187325</xdr:colOff>
      <xdr:row>77</xdr:row>
      <xdr:rowOff>154758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368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135164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8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37193</xdr:rowOff>
    </xdr:from>
    <xdr:to>
      <xdr:col>11</xdr:col>
      <xdr:colOff>9525</xdr:colOff>
      <xdr:row>77</xdr:row>
      <xdr:rowOff>95976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88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100891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103958</xdr:rowOff>
    </xdr:from>
    <xdr:to>
      <xdr:col>20</xdr:col>
      <xdr:colOff>38100</xdr:colOff>
      <xdr:row>78</xdr:row>
      <xdr:rowOff>34108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44285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84364</xdr:rowOff>
    </xdr:from>
    <xdr:to>
      <xdr:col>15</xdr:col>
      <xdr:colOff>149225</xdr:colOff>
      <xdr:row>78</xdr:row>
      <xdr:rowOff>14514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98170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45176</xdr:rowOff>
    </xdr:from>
    <xdr:to>
      <xdr:col>6</xdr:col>
      <xdr:colOff>171450</xdr:colOff>
      <xdr:row>77</xdr:row>
      <xdr:rowOff>146776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156953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対前年度比</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８ポイント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し、類似団体</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全国及び県平均を</a:t>
          </a:r>
          <a:r>
            <a:rPr kumimoji="1" lang="ja-JP" altLang="en-US" sz="1100" b="0" i="0" baseline="0">
              <a:solidFill>
                <a:schemeClr val="dk1"/>
              </a:solidFill>
              <a:effectLst/>
              <a:latin typeface="+mn-lt"/>
              <a:ea typeface="+mn-ea"/>
              <a:cs typeface="+mn-cs"/>
            </a:rPr>
            <a:t>下回る結果となった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数値が</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となった要因は、積立金</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によるものであるが、今後は、人件費や普通建設事業費の増加が見込まれるため、</a:t>
          </a:r>
          <a:r>
            <a:rPr kumimoji="1" lang="ja-JP" altLang="en-US" sz="1100" b="0" i="0" baseline="0">
              <a:solidFill>
                <a:schemeClr val="dk1"/>
              </a:solidFill>
              <a:effectLst/>
              <a:latin typeface="+mn-lt"/>
              <a:ea typeface="+mn-ea"/>
              <a:cs typeface="+mn-cs"/>
            </a:rPr>
            <a:t>外郭団体等への補助金の精査や、</a:t>
          </a:r>
          <a:r>
            <a:rPr kumimoji="1" lang="ja-JP" altLang="ja-JP" sz="1100" b="0" i="0" baseline="0">
              <a:solidFill>
                <a:schemeClr val="dk1"/>
              </a:solidFill>
              <a:effectLst/>
              <a:latin typeface="+mn-lt"/>
              <a:ea typeface="+mn-ea"/>
              <a:cs typeface="+mn-cs"/>
            </a:rPr>
            <a:t>特別会計・公営企業会計の適正な財政運営に努めることで、市全体</a:t>
          </a:r>
          <a:r>
            <a:rPr kumimoji="1" lang="ja-JP" altLang="en-US" sz="1100" b="0" i="0" baseline="0">
              <a:solidFill>
                <a:schemeClr val="dk1"/>
              </a:solidFill>
              <a:effectLst/>
              <a:latin typeface="+mn-lt"/>
              <a:ea typeface="+mn-ea"/>
              <a:cs typeface="+mn-cs"/>
            </a:rPr>
            <a:t>として</a:t>
          </a:r>
          <a:r>
            <a:rPr kumimoji="1" lang="ja-JP" altLang="ja-JP" sz="1100" b="0" i="0" baseline="0">
              <a:solidFill>
                <a:schemeClr val="dk1"/>
              </a:solidFill>
              <a:effectLst/>
              <a:latin typeface="+mn-lt"/>
              <a:ea typeface="+mn-ea"/>
              <a:cs typeface="+mn-cs"/>
            </a:rPr>
            <a:t>健全で持続可能な財政運営を進めていく。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088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77</xdr:row>
      <xdr:rowOff>24130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134620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65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76</xdr:row>
      <xdr:rowOff>35561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12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17797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33739</xdr:rowOff>
    </xdr:from>
    <xdr:to>
      <xdr:col>29</xdr:col>
      <xdr:colOff>127000</xdr:colOff>
      <xdr:row>17</xdr:row>
      <xdr:rowOff>161229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96014"/>
          <a:ext cx="647700" cy="12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18516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80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152428</xdr:rowOff>
    </xdr:from>
    <xdr:to>
      <xdr:col>26</xdr:col>
      <xdr:colOff>50800</xdr:colOff>
      <xdr:row>17</xdr:row>
      <xdr:rowOff>161229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4703"/>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150256</xdr:rowOff>
    </xdr:from>
    <xdr:to>
      <xdr:col>22</xdr:col>
      <xdr:colOff>114300</xdr:colOff>
      <xdr:row>17</xdr:row>
      <xdr:rowOff>152428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12531"/>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133294</xdr:rowOff>
    </xdr:from>
    <xdr:to>
      <xdr:col>18</xdr:col>
      <xdr:colOff>177800</xdr:colOff>
      <xdr:row>17</xdr:row>
      <xdr:rowOff>150256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95569"/>
          <a:ext cx="698500" cy="1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154389</xdr:rowOff>
    </xdr:from>
    <xdr:to>
      <xdr:col>29</xdr:col>
      <xdr:colOff>177800</xdr:colOff>
      <xdr:row>17</xdr:row>
      <xdr:rowOff>84539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5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170916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9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110429</xdr:rowOff>
    </xdr:from>
    <xdr:to>
      <xdr:col>26</xdr:col>
      <xdr:colOff>101600</xdr:colOff>
      <xdr:row>18</xdr:row>
      <xdr:rowOff>40579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50756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4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101628</xdr:rowOff>
    </xdr:from>
    <xdr:to>
      <xdr:col>22</xdr:col>
      <xdr:colOff>165100</xdr:colOff>
      <xdr:row>18</xdr:row>
      <xdr:rowOff>31778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41955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3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99456</xdr:rowOff>
    </xdr:from>
    <xdr:to>
      <xdr:col>19</xdr:col>
      <xdr:colOff>38100</xdr:colOff>
      <xdr:row>18</xdr:row>
      <xdr:rowOff>29606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39783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3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82494</xdr:rowOff>
    </xdr:from>
    <xdr:to>
      <xdr:col>15</xdr:col>
      <xdr:colOff>101600</xdr:colOff>
      <xdr:row>18</xdr:row>
      <xdr:rowOff>12644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4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22821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7900</xdr:rowOff>
    </xdr:from>
    <xdr:to>
      <xdr:col>29</xdr:col>
      <xdr:colOff>127000</xdr:colOff>
      <xdr:row>36</xdr:row>
      <xdr:rowOff>90271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61150"/>
          <a:ext cx="647700" cy="82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7900</xdr:rowOff>
    </xdr:from>
    <xdr:to>
      <xdr:col>26</xdr:col>
      <xdr:colOff>50800</xdr:colOff>
      <xdr:row>36</xdr:row>
      <xdr:rowOff>27178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61150"/>
          <a:ext cx="698500" cy="19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27178</xdr:rowOff>
    </xdr:from>
    <xdr:to>
      <xdr:col>22</xdr:col>
      <xdr:colOff>114300</xdr:colOff>
      <xdr:row>36</xdr:row>
      <xdr:rowOff>62344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0428"/>
          <a:ext cx="698500" cy="3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62344</xdr:rowOff>
    </xdr:from>
    <xdr:to>
      <xdr:col>18</xdr:col>
      <xdr:colOff>177800</xdr:colOff>
      <xdr:row>36</xdr:row>
      <xdr:rowOff>67145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15594"/>
          <a:ext cx="6985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39471</xdr:rowOff>
    </xdr:from>
    <xdr:to>
      <xdr:col>29</xdr:col>
      <xdr:colOff>177800</xdr:colOff>
      <xdr:row>36</xdr:row>
      <xdr:rowOff>141071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11548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6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300000</xdr:rowOff>
    </xdr:from>
    <xdr:to>
      <xdr:col>26</xdr:col>
      <xdr:colOff>101600</xdr:colOff>
      <xdr:row>36</xdr:row>
      <xdr:rowOff>58700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1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43477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9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319278</xdr:rowOff>
    </xdr:from>
    <xdr:to>
      <xdr:col>22</xdr:col>
      <xdr:colOff>165100</xdr:colOff>
      <xdr:row>36</xdr:row>
      <xdr:rowOff>77978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62755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11544</xdr:rowOff>
    </xdr:from>
    <xdr:to>
      <xdr:col>19</xdr:col>
      <xdr:colOff>38100</xdr:colOff>
      <xdr:row>36</xdr:row>
      <xdr:rowOff>113144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6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97921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16345</xdr:rowOff>
    </xdr:from>
    <xdr:to>
      <xdr:col>15</xdr:col>
      <xdr:colOff>101600</xdr:colOff>
      <xdr:row>36</xdr:row>
      <xdr:rowOff>117945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102722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5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98585</xdr:rowOff>
    </xdr:from>
    <xdr:to>
      <xdr:col>24</xdr:col>
      <xdr:colOff>63500</xdr:colOff>
      <xdr:row>34</xdr:row>
      <xdr:rowOff>112203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6435"/>
          <a:ext cx="838200" cy="18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107827</xdr:rowOff>
    </xdr:from>
    <xdr:to>
      <xdr:col>19</xdr:col>
      <xdr:colOff>177800</xdr:colOff>
      <xdr:row>34</xdr:row>
      <xdr:rowOff>112203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37127"/>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107827</xdr:rowOff>
    </xdr:from>
    <xdr:to>
      <xdr:col>15</xdr:col>
      <xdr:colOff>50800</xdr:colOff>
      <xdr:row>34</xdr:row>
      <xdr:rowOff>115958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7127"/>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99630</xdr:rowOff>
    </xdr:from>
    <xdr:to>
      <xdr:col>10</xdr:col>
      <xdr:colOff>114300</xdr:colOff>
      <xdr:row>34</xdr:row>
      <xdr:rowOff>115958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289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47785</xdr:rowOff>
    </xdr:from>
    <xdr:to>
      <xdr:col>24</xdr:col>
      <xdr:colOff>114300</xdr:colOff>
      <xdr:row>33</xdr:row>
      <xdr:rowOff>149385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70662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61403</xdr:rowOff>
    </xdr:from>
    <xdr:to>
      <xdr:col>20</xdr:col>
      <xdr:colOff>38100</xdr:colOff>
      <xdr:row>34</xdr:row>
      <xdr:rowOff>163003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8080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6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57027</xdr:rowOff>
    </xdr:from>
    <xdr:to>
      <xdr:col>15</xdr:col>
      <xdr:colOff>101600</xdr:colOff>
      <xdr:row>34</xdr:row>
      <xdr:rowOff>158627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3704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65158</xdr:rowOff>
    </xdr:from>
    <xdr:to>
      <xdr:col>10</xdr:col>
      <xdr:colOff>165100</xdr:colOff>
      <xdr:row>34</xdr:row>
      <xdr:rowOff>166758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6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48830</xdr:rowOff>
    </xdr:from>
    <xdr:to>
      <xdr:col>6</xdr:col>
      <xdr:colOff>38100</xdr:colOff>
      <xdr:row>34</xdr:row>
      <xdr:rowOff>150430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166957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109319</xdr:rowOff>
    </xdr:from>
    <xdr:to>
      <xdr:col>24</xdr:col>
      <xdr:colOff>63500</xdr:colOff>
      <xdr:row>55</xdr:row>
      <xdr:rowOff>8141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67619"/>
          <a:ext cx="838200" cy="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8141</xdr:rowOff>
    </xdr:from>
    <xdr:to>
      <xdr:col>19</xdr:col>
      <xdr:colOff>177800</xdr:colOff>
      <xdr:row>55</xdr:row>
      <xdr:rowOff>103170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37891"/>
          <a:ext cx="889000" cy="9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103170</xdr:rowOff>
    </xdr:from>
    <xdr:to>
      <xdr:col>15</xdr:col>
      <xdr:colOff>50800</xdr:colOff>
      <xdr:row>56</xdr:row>
      <xdr:rowOff>78115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2920"/>
          <a:ext cx="889000" cy="1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78115</xdr:rowOff>
    </xdr:from>
    <xdr:to>
      <xdr:col>10</xdr:col>
      <xdr:colOff>114300</xdr:colOff>
      <xdr:row>56</xdr:row>
      <xdr:rowOff>132842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9315"/>
          <a:ext cx="8890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58519</xdr:rowOff>
    </xdr:from>
    <xdr:to>
      <xdr:col>24</xdr:col>
      <xdr:colOff>114300</xdr:colOff>
      <xdr:row>54</xdr:row>
      <xdr:rowOff>160119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81396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6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128791</xdr:rowOff>
    </xdr:from>
    <xdr:to>
      <xdr:col>20</xdr:col>
      <xdr:colOff>38100</xdr:colOff>
      <xdr:row>55</xdr:row>
      <xdr:rowOff>58941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75468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6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52370</xdr:rowOff>
    </xdr:from>
    <xdr:to>
      <xdr:col>15</xdr:col>
      <xdr:colOff>101600</xdr:colOff>
      <xdr:row>55</xdr:row>
      <xdr:rowOff>153970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145097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27315</xdr:rowOff>
    </xdr:from>
    <xdr:to>
      <xdr:col>10</xdr:col>
      <xdr:colOff>165100</xdr:colOff>
      <xdr:row>56</xdr:row>
      <xdr:rowOff>128915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120042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82042</xdr:rowOff>
    </xdr:from>
    <xdr:to>
      <xdr:col>6</xdr:col>
      <xdr:colOff>38100</xdr:colOff>
      <xdr:row>57</xdr:row>
      <xdr:rowOff>12192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50038</xdr:rowOff>
    </xdr:from>
    <xdr:to>
      <xdr:col>24</xdr:col>
      <xdr:colOff>63500</xdr:colOff>
      <xdr:row>73</xdr:row>
      <xdr:rowOff>66167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65888"/>
          <a:ext cx="8382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66167</xdr:rowOff>
    </xdr:from>
    <xdr:to>
      <xdr:col>19</xdr:col>
      <xdr:colOff>177800</xdr:colOff>
      <xdr:row>74</xdr:row>
      <xdr:rowOff>93599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582017"/>
          <a:ext cx="8890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93599</xdr:rowOff>
    </xdr:from>
    <xdr:to>
      <xdr:col>15</xdr:col>
      <xdr:colOff>50800</xdr:colOff>
      <xdr:row>74</xdr:row>
      <xdr:rowOff>148971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80899"/>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68707</xdr:rowOff>
    </xdr:from>
    <xdr:to>
      <xdr:col>10</xdr:col>
      <xdr:colOff>114300</xdr:colOff>
      <xdr:row>74</xdr:row>
      <xdr:rowOff>148971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413107"/>
          <a:ext cx="889000" cy="4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170688</xdr:rowOff>
    </xdr:from>
    <xdr:to>
      <xdr:col>24</xdr:col>
      <xdr:colOff>114300</xdr:colOff>
      <xdr:row>73</xdr:row>
      <xdr:rowOff>100838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22115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15367</xdr:rowOff>
    </xdr:from>
    <xdr:to>
      <xdr:col>20</xdr:col>
      <xdr:colOff>38100</xdr:colOff>
      <xdr:row>73</xdr:row>
      <xdr:rowOff>116967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133494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30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42799</xdr:rowOff>
    </xdr:from>
    <xdr:to>
      <xdr:col>15</xdr:col>
      <xdr:colOff>101600</xdr:colOff>
      <xdr:row>74</xdr:row>
      <xdr:rowOff>144399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160926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98171</xdr:rowOff>
    </xdr:from>
    <xdr:to>
      <xdr:col>10</xdr:col>
      <xdr:colOff>165100</xdr:colOff>
      <xdr:row>75</xdr:row>
      <xdr:rowOff>28321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44848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17907</xdr:rowOff>
    </xdr:from>
    <xdr:to>
      <xdr:col>6</xdr:col>
      <xdr:colOff>38100</xdr:colOff>
      <xdr:row>72</xdr:row>
      <xdr:rowOff>119507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36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136034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13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3454</xdr:rowOff>
    </xdr:from>
    <xdr:to>
      <xdr:col>24</xdr:col>
      <xdr:colOff>63500</xdr:colOff>
      <xdr:row>92</xdr:row>
      <xdr:rowOff>23735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605404"/>
          <a:ext cx="838200" cy="1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23735</xdr:rowOff>
    </xdr:from>
    <xdr:to>
      <xdr:col>19</xdr:col>
      <xdr:colOff>177800</xdr:colOff>
      <xdr:row>94</xdr:row>
      <xdr:rowOff>81113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97135"/>
          <a:ext cx="889000" cy="4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27392</xdr:rowOff>
    </xdr:from>
    <xdr:to>
      <xdr:col>15</xdr:col>
      <xdr:colOff>50800</xdr:colOff>
      <xdr:row>94</xdr:row>
      <xdr:rowOff>81113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800792"/>
          <a:ext cx="889000" cy="3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27392</xdr:rowOff>
    </xdr:from>
    <xdr:to>
      <xdr:col>10</xdr:col>
      <xdr:colOff>114300</xdr:colOff>
      <xdr:row>97</xdr:row>
      <xdr:rowOff>134443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800792"/>
          <a:ext cx="889000" cy="96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124104</xdr:rowOff>
    </xdr:from>
    <xdr:to>
      <xdr:col>24</xdr:col>
      <xdr:colOff>114300</xdr:colOff>
      <xdr:row>91</xdr:row>
      <xdr:rowOff>54254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55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68607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9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144385</xdr:rowOff>
    </xdr:from>
    <xdr:to>
      <xdr:col>20</xdr:col>
      <xdr:colOff>38100</xdr:colOff>
      <xdr:row>92</xdr:row>
      <xdr:rowOff>74535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91062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2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30313</xdr:rowOff>
    </xdr:from>
    <xdr:to>
      <xdr:col>15</xdr:col>
      <xdr:colOff>101600</xdr:colOff>
      <xdr:row>94</xdr:row>
      <xdr:rowOff>131913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148440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2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148042</xdr:rowOff>
    </xdr:from>
    <xdr:to>
      <xdr:col>10</xdr:col>
      <xdr:colOff>165100</xdr:colOff>
      <xdr:row>92</xdr:row>
      <xdr:rowOff>78192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7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94719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2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83643</xdr:rowOff>
    </xdr:from>
    <xdr:to>
      <xdr:col>6</xdr:col>
      <xdr:colOff>38100</xdr:colOff>
      <xdr:row>98</xdr:row>
      <xdr:rowOff>13793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30320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121031</xdr:rowOff>
    </xdr:from>
    <xdr:to>
      <xdr:col>55</xdr:col>
      <xdr:colOff>0</xdr:colOff>
      <xdr:row>38</xdr:row>
      <xdr:rowOff>127470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36131"/>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132397</xdr:rowOff>
    </xdr:from>
    <xdr:to>
      <xdr:col>50</xdr:col>
      <xdr:colOff>114300</xdr:colOff>
      <xdr:row>38</xdr:row>
      <xdr:rowOff>121031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76047"/>
          <a:ext cx="889000" cy="1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132397</xdr:rowOff>
    </xdr:from>
    <xdr:to>
      <xdr:col>45</xdr:col>
      <xdr:colOff>177800</xdr:colOff>
      <xdr:row>38</xdr:row>
      <xdr:rowOff>71196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76047"/>
          <a:ext cx="8890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78842</xdr:rowOff>
    </xdr:from>
    <xdr:to>
      <xdr:col>41</xdr:col>
      <xdr:colOff>50800</xdr:colOff>
      <xdr:row>38</xdr:row>
      <xdr:rowOff>71196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22342"/>
          <a:ext cx="889000" cy="13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76670</xdr:rowOff>
    </xdr:from>
    <xdr:to>
      <xdr:col>55</xdr:col>
      <xdr:colOff>50800</xdr:colOff>
      <xdr:row>39</xdr:row>
      <xdr:rowOff>6820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163047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70231</xdr:rowOff>
    </xdr:from>
    <xdr:to>
      <xdr:col>50</xdr:col>
      <xdr:colOff>165100</xdr:colOff>
      <xdr:row>39</xdr:row>
      <xdr:rowOff>381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162958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81597</xdr:rowOff>
    </xdr:from>
    <xdr:to>
      <xdr:col>46</xdr:col>
      <xdr:colOff>38100</xdr:colOff>
      <xdr:row>38</xdr:row>
      <xdr:rowOff>11747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2874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20396</xdr:rowOff>
    </xdr:from>
    <xdr:to>
      <xdr:col>41</xdr:col>
      <xdr:colOff>101600</xdr:colOff>
      <xdr:row>38</xdr:row>
      <xdr:rowOff>121996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113123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28042</xdr:rowOff>
    </xdr:from>
    <xdr:to>
      <xdr:col>36</xdr:col>
      <xdr:colOff>165100</xdr:colOff>
      <xdr:row>30</xdr:row>
      <xdr:rowOff>129642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120769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6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159474</xdr:rowOff>
    </xdr:from>
    <xdr:to>
      <xdr:col>55</xdr:col>
      <xdr:colOff>0</xdr:colOff>
      <xdr:row>59</xdr:row>
      <xdr:rowOff>53404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932124"/>
          <a:ext cx="8382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53404</xdr:rowOff>
    </xdr:from>
    <xdr:to>
      <xdr:col>50</xdr:col>
      <xdr:colOff>114300</xdr:colOff>
      <xdr:row>59</xdr:row>
      <xdr:rowOff>120726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168954"/>
          <a:ext cx="8890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66916</xdr:rowOff>
    </xdr:from>
    <xdr:to>
      <xdr:col>45</xdr:col>
      <xdr:colOff>177800</xdr:colOff>
      <xdr:row>59</xdr:row>
      <xdr:rowOff>120726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011016"/>
          <a:ext cx="889000" cy="2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66916</xdr:rowOff>
    </xdr:from>
    <xdr:to>
      <xdr:col>41</xdr:col>
      <xdr:colOff>50800</xdr:colOff>
      <xdr:row>58</xdr:row>
      <xdr:rowOff>149809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011016"/>
          <a:ext cx="889000" cy="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108674</xdr:rowOff>
    </xdr:from>
    <xdr:to>
      <xdr:col>55</xdr:col>
      <xdr:colOff>50800</xdr:colOff>
      <xdr:row>58</xdr:row>
      <xdr:rowOff>38824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87101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2604</xdr:rowOff>
    </xdr:from>
    <xdr:to>
      <xdr:col>50</xdr:col>
      <xdr:colOff>165100</xdr:colOff>
      <xdr:row>59</xdr:row>
      <xdr:rowOff>104204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1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95331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2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69926</xdr:rowOff>
    </xdr:from>
    <xdr:to>
      <xdr:col>46</xdr:col>
      <xdr:colOff>38100</xdr:colOff>
      <xdr:row>60</xdr:row>
      <xdr:rowOff>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1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162653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2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16116</xdr:rowOff>
    </xdr:from>
    <xdr:to>
      <xdr:col>41</xdr:col>
      <xdr:colOff>101600</xdr:colOff>
      <xdr:row>58</xdr:row>
      <xdr:rowOff>117716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108843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99009</xdr:rowOff>
    </xdr:from>
    <xdr:to>
      <xdr:col>36</xdr:col>
      <xdr:colOff>165100</xdr:colOff>
      <xdr:row>59</xdr:row>
      <xdr:rowOff>29159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20286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13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7798</xdr:rowOff>
    </xdr:from>
    <xdr:to>
      <xdr:col>55</xdr:col>
      <xdr:colOff>0</xdr:colOff>
      <xdr:row>79</xdr:row>
      <xdr:rowOff>52930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52348"/>
          <a:ext cx="8382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7798</xdr:rowOff>
    </xdr:from>
    <xdr:to>
      <xdr:col>50</xdr:col>
      <xdr:colOff>114300</xdr:colOff>
      <xdr:row>79</xdr:row>
      <xdr:rowOff>21188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52348"/>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22168</xdr:rowOff>
    </xdr:from>
    <xdr:to>
      <xdr:col>45</xdr:col>
      <xdr:colOff>177800</xdr:colOff>
      <xdr:row>79</xdr:row>
      <xdr:rowOff>21188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223818"/>
          <a:ext cx="889000" cy="3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22168</xdr:rowOff>
    </xdr:from>
    <xdr:to>
      <xdr:col>41</xdr:col>
      <xdr:colOff>50800</xdr:colOff>
      <xdr:row>77</xdr:row>
      <xdr:rowOff>153025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223818"/>
          <a:ext cx="889000" cy="13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2130</xdr:rowOff>
    </xdr:from>
    <xdr:to>
      <xdr:col>55</xdr:col>
      <xdr:colOff>50800</xdr:colOff>
      <xdr:row>79</xdr:row>
      <xdr:rowOff>103730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88507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6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128448</xdr:rowOff>
    </xdr:from>
    <xdr:to>
      <xdr:col>50</xdr:col>
      <xdr:colOff>165100</xdr:colOff>
      <xdr:row>79</xdr:row>
      <xdr:rowOff>58598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49725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141838</xdr:rowOff>
    </xdr:from>
    <xdr:to>
      <xdr:col>46</xdr:col>
      <xdr:colOff>38100</xdr:colOff>
      <xdr:row>79</xdr:row>
      <xdr:rowOff>71988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63115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0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142818</xdr:rowOff>
    </xdr:from>
    <xdr:to>
      <xdr:col>41</xdr:col>
      <xdr:colOff>101600</xdr:colOff>
      <xdr:row>77</xdr:row>
      <xdr:rowOff>72968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89494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102225</xdr:rowOff>
    </xdr:from>
    <xdr:to>
      <xdr:col>36</xdr:col>
      <xdr:colOff>165100</xdr:colOff>
      <xdr:row>78</xdr:row>
      <xdr:rowOff>32375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48902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7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84989</xdr:rowOff>
    </xdr:from>
    <xdr:to>
      <xdr:col>55</xdr:col>
      <xdr:colOff>0</xdr:colOff>
      <xdr:row>97</xdr:row>
      <xdr:rowOff>137706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44189"/>
          <a:ext cx="838200" cy="2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137706</xdr:rowOff>
    </xdr:from>
    <xdr:to>
      <xdr:col>50</xdr:col>
      <xdr:colOff>114300</xdr:colOff>
      <xdr:row>98</xdr:row>
      <xdr:rowOff>54242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68356"/>
          <a:ext cx="889000" cy="8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54242</xdr:rowOff>
    </xdr:from>
    <xdr:to>
      <xdr:col>45</xdr:col>
      <xdr:colOff>177800</xdr:colOff>
      <xdr:row>98</xdr:row>
      <xdr:rowOff>81153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56342"/>
          <a:ext cx="889000" cy="2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55029</xdr:rowOff>
    </xdr:from>
    <xdr:to>
      <xdr:col>41</xdr:col>
      <xdr:colOff>50800</xdr:colOff>
      <xdr:row>98</xdr:row>
      <xdr:rowOff>81153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57129"/>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34189</xdr:rowOff>
    </xdr:from>
    <xdr:to>
      <xdr:col>55</xdr:col>
      <xdr:colOff>50800</xdr:colOff>
      <xdr:row>96</xdr:row>
      <xdr:rowOff>135789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12616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86906</xdr:rowOff>
    </xdr:from>
    <xdr:to>
      <xdr:col>50</xdr:col>
      <xdr:colOff>165100</xdr:colOff>
      <xdr:row>98</xdr:row>
      <xdr:rowOff>17056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8183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1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3442</xdr:rowOff>
    </xdr:from>
    <xdr:to>
      <xdr:col>46</xdr:col>
      <xdr:colOff>38100</xdr:colOff>
      <xdr:row>98</xdr:row>
      <xdr:rowOff>105042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96169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30353</xdr:rowOff>
    </xdr:from>
    <xdr:to>
      <xdr:col>41</xdr:col>
      <xdr:colOff>101600</xdr:colOff>
      <xdr:row>98</xdr:row>
      <xdr:rowOff>131953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123080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4229</xdr:rowOff>
    </xdr:from>
    <xdr:to>
      <xdr:col>36</xdr:col>
      <xdr:colOff>165100</xdr:colOff>
      <xdr:row>98</xdr:row>
      <xdr:rowOff>105829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96956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96266</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754116"/>
          <a:ext cx="1269"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42943</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52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96266</xdr:rowOff>
    </xdr:from>
    <xdr:to>
      <xdr:col>86</xdr:col>
      <xdr:colOff>25400</xdr:colOff>
      <xdr:row>33</xdr:row>
      <xdr:rowOff>96266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75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168104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4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145227</xdr:rowOff>
    </xdr:from>
    <xdr:to>
      <xdr:col>85</xdr:col>
      <xdr:colOff>177800</xdr:colOff>
      <xdr:row>38</xdr:row>
      <xdr:rowOff>75377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8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93614</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437264"/>
          <a:ext cx="889000" cy="2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112126</xdr:rowOff>
    </xdr:from>
    <xdr:to>
      <xdr:col>81</xdr:col>
      <xdr:colOff>101600</xdr:colOff>
      <xdr:row>38</xdr:row>
      <xdr:rowOff>42276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5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114280</xdr:rowOff>
    </xdr:from>
    <xdr:to>
      <xdr:col>76</xdr:col>
      <xdr:colOff>114300</xdr:colOff>
      <xdr:row>37</xdr:row>
      <xdr:rowOff>93614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286480"/>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105908</xdr:rowOff>
    </xdr:from>
    <xdr:to>
      <xdr:col>76</xdr:col>
      <xdr:colOff>165100</xdr:colOff>
      <xdr:row>38</xdr:row>
      <xdr:rowOff>36058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27184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4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47437</xdr:rowOff>
    </xdr:from>
    <xdr:to>
      <xdr:col>71</xdr:col>
      <xdr:colOff>177800</xdr:colOff>
      <xdr:row>36</xdr:row>
      <xdr:rowOff>114280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190937"/>
          <a:ext cx="889000" cy="10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23520</xdr:rowOff>
    </xdr:from>
    <xdr:to>
      <xdr:col>72</xdr:col>
      <xdr:colOff>38100</xdr:colOff>
      <xdr:row>38</xdr:row>
      <xdr:rowOff>125120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116247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3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98958</xdr:rowOff>
    </xdr:from>
    <xdr:to>
      <xdr:col>67</xdr:col>
      <xdr:colOff>101600</xdr:colOff>
      <xdr:row>38</xdr:row>
      <xdr:rowOff>29108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20235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3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42814</xdr:rowOff>
    </xdr:from>
    <xdr:to>
      <xdr:col>76</xdr:col>
      <xdr:colOff>165100</xdr:colOff>
      <xdr:row>37</xdr:row>
      <xdr:rowOff>144414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160941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16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63480</xdr:rowOff>
    </xdr:from>
    <xdr:to>
      <xdr:col>72</xdr:col>
      <xdr:colOff>38100</xdr:colOff>
      <xdr:row>36</xdr:row>
      <xdr:rowOff>165080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2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10157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01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168087</xdr:rowOff>
    </xdr:from>
    <xdr:to>
      <xdr:col>67</xdr:col>
      <xdr:colOff>101600</xdr:colOff>
      <xdr:row>30</xdr:row>
      <xdr:rowOff>98237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14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114764</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491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20142</xdr:rowOff>
    </xdr:from>
    <xdr:to>
      <xdr:col>85</xdr:col>
      <xdr:colOff>127000</xdr:colOff>
      <xdr:row>75</xdr:row>
      <xdr:rowOff>29152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78892"/>
          <a:ext cx="8382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20142</xdr:rowOff>
    </xdr:from>
    <xdr:to>
      <xdr:col>81</xdr:col>
      <xdr:colOff>50800</xdr:colOff>
      <xdr:row>75</xdr:row>
      <xdr:rowOff>64891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78892"/>
          <a:ext cx="889000" cy="4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64891</xdr:rowOff>
    </xdr:from>
    <xdr:to>
      <xdr:col>76</xdr:col>
      <xdr:colOff>114300</xdr:colOff>
      <xdr:row>75</xdr:row>
      <xdr:rowOff>120993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2364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120993</xdr:rowOff>
    </xdr:from>
    <xdr:to>
      <xdr:col>71</xdr:col>
      <xdr:colOff>177800</xdr:colOff>
      <xdr:row>75</xdr:row>
      <xdr:rowOff>128289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79743"/>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149802</xdr:rowOff>
    </xdr:from>
    <xdr:to>
      <xdr:col>85</xdr:col>
      <xdr:colOff>177800</xdr:colOff>
      <xdr:row>75</xdr:row>
      <xdr:rowOff>79952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128229</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1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140792</xdr:rowOff>
    </xdr:from>
    <xdr:to>
      <xdr:col>81</xdr:col>
      <xdr:colOff>101600</xdr:colOff>
      <xdr:row>75</xdr:row>
      <xdr:rowOff>70942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62069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14091</xdr:rowOff>
    </xdr:from>
    <xdr:to>
      <xdr:col>76</xdr:col>
      <xdr:colOff>165100</xdr:colOff>
      <xdr:row>75</xdr:row>
      <xdr:rowOff>115691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106818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70193</xdr:rowOff>
    </xdr:from>
    <xdr:to>
      <xdr:col>72</xdr:col>
      <xdr:colOff>38100</xdr:colOff>
      <xdr:row>76</xdr:row>
      <xdr:rowOff>343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162920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77489</xdr:rowOff>
    </xdr:from>
    <xdr:to>
      <xdr:col>67</xdr:col>
      <xdr:colOff>101600</xdr:colOff>
      <xdr:row>76</xdr:row>
      <xdr:rowOff>7640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36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170215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0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28992</xdr:rowOff>
    </xdr:from>
    <xdr:to>
      <xdr:col>85</xdr:col>
      <xdr:colOff>127000</xdr:colOff>
      <xdr:row>94</xdr:row>
      <xdr:rowOff>122751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145292"/>
          <a:ext cx="8382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28992</xdr:rowOff>
    </xdr:from>
    <xdr:to>
      <xdr:col>81</xdr:col>
      <xdr:colOff>50800</xdr:colOff>
      <xdr:row>95</xdr:row>
      <xdr:rowOff>55085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145292"/>
          <a:ext cx="889000" cy="1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26739</xdr:rowOff>
    </xdr:from>
    <xdr:to>
      <xdr:col>76</xdr:col>
      <xdr:colOff>114300</xdr:colOff>
      <xdr:row>95</xdr:row>
      <xdr:rowOff>55085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31448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26739</xdr:rowOff>
    </xdr:from>
    <xdr:to>
      <xdr:col>71</xdr:col>
      <xdr:colOff>177800</xdr:colOff>
      <xdr:row>97</xdr:row>
      <xdr:rowOff>9235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14489"/>
          <a:ext cx="889000" cy="3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71951</xdr:rowOff>
    </xdr:from>
    <xdr:to>
      <xdr:col>85</xdr:col>
      <xdr:colOff>177800</xdr:colOff>
      <xdr:row>95</xdr:row>
      <xdr:rowOff>2101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1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94828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3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149642</xdr:rowOff>
    </xdr:from>
    <xdr:to>
      <xdr:col>81</xdr:col>
      <xdr:colOff>101600</xdr:colOff>
      <xdr:row>94</xdr:row>
      <xdr:rowOff>79792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0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96319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586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4285</xdr:rowOff>
    </xdr:from>
    <xdr:to>
      <xdr:col>76</xdr:col>
      <xdr:colOff>165100</xdr:colOff>
      <xdr:row>95</xdr:row>
      <xdr:rowOff>105885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2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122412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147389</xdr:rowOff>
    </xdr:from>
    <xdr:to>
      <xdr:col>72</xdr:col>
      <xdr:colOff>38100</xdr:colOff>
      <xdr:row>95</xdr:row>
      <xdr:rowOff>77539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26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94066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0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129885</xdr:rowOff>
    </xdr:from>
    <xdr:to>
      <xdr:col>67</xdr:col>
      <xdr:colOff>101600</xdr:colOff>
      <xdr:row>97</xdr:row>
      <xdr:rowOff>60035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5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76562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6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65568</xdr:rowOff>
    </xdr:from>
    <xdr:to>
      <xdr:col>116</xdr:col>
      <xdr:colOff>63500</xdr:colOff>
      <xdr:row>39</xdr:row>
      <xdr:rowOff>71120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52118"/>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21318</xdr:rowOff>
    </xdr:from>
    <xdr:to>
      <xdr:col>111</xdr:col>
      <xdr:colOff>177800</xdr:colOff>
      <xdr:row>39</xdr:row>
      <xdr:rowOff>71120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07868"/>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145088</xdr:rowOff>
    </xdr:from>
    <xdr:to>
      <xdr:col>107</xdr:col>
      <xdr:colOff>50800</xdr:colOff>
      <xdr:row>39</xdr:row>
      <xdr:rowOff>21318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60188"/>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145088</xdr:rowOff>
    </xdr:from>
    <xdr:to>
      <xdr:col>102</xdr:col>
      <xdr:colOff>114300</xdr:colOff>
      <xdr:row>39</xdr:row>
      <xdr:rowOff>72916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60188"/>
          <a:ext cx="889000" cy="9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14768</xdr:rowOff>
    </xdr:from>
    <xdr:to>
      <xdr:col>116</xdr:col>
      <xdr:colOff>114300</xdr:colOff>
      <xdr:row>39</xdr:row>
      <xdr:rowOff>116368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101145</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1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20320</xdr:rowOff>
    </xdr:from>
    <xdr:to>
      <xdr:col>112</xdr:col>
      <xdr:colOff>38100</xdr:colOff>
      <xdr:row>39</xdr:row>
      <xdr:rowOff>121920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113047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99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141968</xdr:rowOff>
    </xdr:from>
    <xdr:to>
      <xdr:col>107</xdr:col>
      <xdr:colOff>101600</xdr:colOff>
      <xdr:row>39</xdr:row>
      <xdr:rowOff>72118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63245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49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94288</xdr:rowOff>
    </xdr:from>
    <xdr:to>
      <xdr:col>102</xdr:col>
      <xdr:colOff>165100</xdr:colOff>
      <xdr:row>39</xdr:row>
      <xdr:rowOff>24438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15565</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0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22116</xdr:rowOff>
    </xdr:from>
    <xdr:to>
      <xdr:col>98</xdr:col>
      <xdr:colOff>38100</xdr:colOff>
      <xdr:row>39</xdr:row>
      <xdr:rowOff>123716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114843</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80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57252</xdr:rowOff>
    </xdr:from>
    <xdr:to>
      <xdr:col>116</xdr:col>
      <xdr:colOff>63500</xdr:colOff>
      <xdr:row>53</xdr:row>
      <xdr:rowOff>147472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144102"/>
          <a:ext cx="838200" cy="9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21209</xdr:rowOff>
    </xdr:from>
    <xdr:to>
      <xdr:col>111</xdr:col>
      <xdr:colOff>177800</xdr:colOff>
      <xdr:row>53</xdr:row>
      <xdr:rowOff>57252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108059"/>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110210</xdr:rowOff>
    </xdr:from>
    <xdr:to>
      <xdr:col>107</xdr:col>
      <xdr:colOff>50800</xdr:colOff>
      <xdr:row>53</xdr:row>
      <xdr:rowOff>21209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025610"/>
          <a:ext cx="889000" cy="8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52451</xdr:rowOff>
    </xdr:from>
    <xdr:to>
      <xdr:col>102</xdr:col>
      <xdr:colOff>114300</xdr:colOff>
      <xdr:row>52</xdr:row>
      <xdr:rowOff>110210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8967851"/>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96672</xdr:rowOff>
    </xdr:from>
    <xdr:to>
      <xdr:col>116</xdr:col>
      <xdr:colOff>114300</xdr:colOff>
      <xdr:row>54</xdr:row>
      <xdr:rowOff>26822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1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119549</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03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6452</xdr:rowOff>
    </xdr:from>
    <xdr:to>
      <xdr:col>112</xdr:col>
      <xdr:colOff>38100</xdr:colOff>
      <xdr:row>53</xdr:row>
      <xdr:rowOff>108052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0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124579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86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141859</xdr:rowOff>
    </xdr:from>
    <xdr:to>
      <xdr:col>107</xdr:col>
      <xdr:colOff>101600</xdr:colOff>
      <xdr:row>53</xdr:row>
      <xdr:rowOff>72009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05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88536</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83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59410</xdr:rowOff>
    </xdr:from>
    <xdr:to>
      <xdr:col>102</xdr:col>
      <xdr:colOff>165100</xdr:colOff>
      <xdr:row>52</xdr:row>
      <xdr:rowOff>161010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89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6087</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7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1651</xdr:rowOff>
    </xdr:from>
    <xdr:to>
      <xdr:col>98</xdr:col>
      <xdr:colOff>38100</xdr:colOff>
      <xdr:row>52</xdr:row>
      <xdr:rowOff>103251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9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119778</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6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137277</xdr:rowOff>
    </xdr:from>
    <xdr:to>
      <xdr:col>116</xdr:col>
      <xdr:colOff>63500</xdr:colOff>
      <xdr:row>74</xdr:row>
      <xdr:rowOff>24531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53127"/>
          <a:ext cx="8382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24531</xdr:rowOff>
    </xdr:from>
    <xdr:to>
      <xdr:col>111</xdr:col>
      <xdr:colOff>177800</xdr:colOff>
      <xdr:row>74</xdr:row>
      <xdr:rowOff>79852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1183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79852</xdr:rowOff>
    </xdr:from>
    <xdr:to>
      <xdr:col>107</xdr:col>
      <xdr:colOff>50800</xdr:colOff>
      <xdr:row>74</xdr:row>
      <xdr:rowOff>109342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67152"/>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109342</xdr:rowOff>
    </xdr:from>
    <xdr:to>
      <xdr:col>102</xdr:col>
      <xdr:colOff>114300</xdr:colOff>
      <xdr:row>74</xdr:row>
      <xdr:rowOff>135037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96642"/>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86477</xdr:rowOff>
    </xdr:from>
    <xdr:to>
      <xdr:col>116</xdr:col>
      <xdr:colOff>114300</xdr:colOff>
      <xdr:row>74</xdr:row>
      <xdr:rowOff>16627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0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64904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145181</xdr:rowOff>
    </xdr:from>
    <xdr:to>
      <xdr:col>112</xdr:col>
      <xdr:colOff>38100</xdr:colOff>
      <xdr:row>74</xdr:row>
      <xdr:rowOff>75331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66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66458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7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29052</xdr:rowOff>
    </xdr:from>
    <xdr:to>
      <xdr:col>107</xdr:col>
      <xdr:colOff>101600</xdr:colOff>
      <xdr:row>74</xdr:row>
      <xdr:rowOff>130652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147179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58542</xdr:rowOff>
    </xdr:from>
    <xdr:to>
      <xdr:col>102</xdr:col>
      <xdr:colOff>165100</xdr:colOff>
      <xdr:row>74</xdr:row>
      <xdr:rowOff>160142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5219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84237</xdr:rowOff>
    </xdr:from>
    <xdr:to>
      <xdr:col>98</xdr:col>
      <xdr:colOff>38100</xdr:colOff>
      <xdr:row>75</xdr:row>
      <xdr:rowOff>14387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30914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歳出決算総額は、住民一人当たり</a:t>
          </a:r>
          <a:r>
            <a:rPr kumimoji="1" lang="ja-JP" altLang="en-US" sz="1100" baseline="0">
              <a:solidFill>
                <a:schemeClr val="dk1"/>
              </a:solidFill>
              <a:effectLst/>
              <a:latin typeface="+mn-lt"/>
              <a:ea typeface="+mn-ea"/>
              <a:cs typeface="+mn-cs"/>
            </a:rPr>
            <a:t>５１９</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７１７</a:t>
          </a:r>
          <a:r>
            <a:rPr kumimoji="1" lang="ja-JP" altLang="ja-JP" sz="1100" baseline="0">
              <a:solidFill>
                <a:schemeClr val="dk1"/>
              </a:solidFill>
              <a:effectLst/>
              <a:latin typeface="+mn-lt"/>
              <a:ea typeface="+mn-ea"/>
              <a:cs typeface="+mn-cs"/>
            </a:rPr>
            <a:t>円となっている。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主な構成項目</a:t>
          </a:r>
          <a:r>
            <a:rPr kumimoji="1" lang="ja-JP" altLang="en-US" sz="1100" baseline="0">
              <a:solidFill>
                <a:schemeClr val="dk1"/>
              </a:solidFill>
              <a:effectLst/>
              <a:latin typeface="+mn-lt"/>
              <a:ea typeface="+mn-ea"/>
              <a:cs typeface="+mn-cs"/>
            </a:rPr>
            <a:t>について、</a:t>
          </a:r>
          <a:r>
            <a:rPr kumimoji="1" lang="ja-JP" altLang="ja-JP" sz="1100" baseline="0">
              <a:solidFill>
                <a:schemeClr val="dk1"/>
              </a:solidFill>
              <a:effectLst/>
              <a:latin typeface="+mn-lt"/>
              <a:ea typeface="+mn-ea"/>
              <a:cs typeface="+mn-cs"/>
            </a:rPr>
            <a:t>人件費は、住民一人当たり</a:t>
          </a:r>
          <a:r>
            <a:rPr kumimoji="1" lang="ja-JP" altLang="en-US" sz="1100" baseline="0">
              <a:solidFill>
                <a:schemeClr val="dk1"/>
              </a:solidFill>
              <a:effectLst/>
              <a:latin typeface="+mn-lt"/>
              <a:ea typeface="+mn-ea"/>
              <a:cs typeface="+mn-cs"/>
            </a:rPr>
            <a:t>８１</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５０９</a:t>
          </a:r>
          <a:r>
            <a:rPr kumimoji="1" lang="ja-JP" altLang="ja-JP" sz="1100" baseline="0">
              <a:solidFill>
                <a:schemeClr val="dk1"/>
              </a:solidFill>
              <a:effectLst/>
              <a:latin typeface="+mn-lt"/>
              <a:ea typeface="+mn-ea"/>
              <a:cs typeface="+mn-cs"/>
            </a:rPr>
            <a:t>円となっ</a:t>
          </a:r>
          <a:r>
            <a:rPr kumimoji="1" lang="ja-JP" altLang="en-US" sz="1100" baseline="0">
              <a:solidFill>
                <a:schemeClr val="dk1"/>
              </a:solidFill>
              <a:effectLst/>
              <a:latin typeface="+mn-lt"/>
              <a:ea typeface="+mn-ea"/>
              <a:cs typeface="+mn-cs"/>
            </a:rPr>
            <a:t>た。</a:t>
          </a:r>
          <a:r>
            <a:rPr kumimoji="1" lang="ja-JP" altLang="ja-JP" sz="1100" baseline="0">
              <a:solidFill>
                <a:schemeClr val="dk1"/>
              </a:solidFill>
              <a:effectLst/>
              <a:latin typeface="+mn-lt"/>
              <a:ea typeface="+mn-ea"/>
              <a:cs typeface="+mn-cs"/>
            </a:rPr>
            <a:t>ここ数年、同水準で推移してき</a:t>
          </a:r>
          <a:r>
            <a:rPr kumimoji="1" lang="ja-JP" altLang="en-US" sz="1100" baseline="0">
              <a:solidFill>
                <a:schemeClr val="dk1"/>
              </a:solidFill>
              <a:effectLst/>
              <a:latin typeface="+mn-lt"/>
              <a:ea typeface="+mn-ea"/>
              <a:cs typeface="+mn-cs"/>
            </a:rPr>
            <a:t>た中の増加となったが、依然として、全国平均よりは低く、</a:t>
          </a:r>
          <a:r>
            <a:rPr kumimoji="1" lang="ja-JP" altLang="ja-JP" sz="1100" baseline="0">
              <a:solidFill>
                <a:schemeClr val="dk1"/>
              </a:solidFill>
              <a:effectLst/>
              <a:latin typeface="+mn-lt"/>
              <a:ea typeface="+mn-ea"/>
              <a:cs typeface="+mn-cs"/>
            </a:rPr>
            <a:t>類似団体平均や県平均より高い</a:t>
          </a:r>
          <a:r>
            <a:rPr kumimoji="1" lang="ja-JP" altLang="en-US" sz="1100" baseline="0">
              <a:solidFill>
                <a:schemeClr val="dk1"/>
              </a:solidFill>
              <a:effectLst/>
              <a:latin typeface="+mn-lt"/>
              <a:ea typeface="+mn-ea"/>
              <a:cs typeface="+mn-cs"/>
            </a:rPr>
            <a:t>という</a:t>
          </a:r>
          <a:r>
            <a:rPr kumimoji="1" lang="ja-JP" altLang="ja-JP" sz="1100" baseline="0">
              <a:solidFill>
                <a:schemeClr val="dk1"/>
              </a:solidFill>
              <a:effectLst/>
              <a:latin typeface="+mn-lt"/>
              <a:ea typeface="+mn-ea"/>
              <a:cs typeface="+mn-cs"/>
            </a:rPr>
            <a:t>状況</a:t>
          </a:r>
          <a:r>
            <a:rPr kumimoji="1" lang="ja-JP" altLang="en-US" sz="1100" baseline="0">
              <a:solidFill>
                <a:schemeClr val="dk1"/>
              </a:solidFill>
              <a:effectLst/>
              <a:latin typeface="+mn-lt"/>
              <a:ea typeface="+mn-ea"/>
              <a:cs typeface="+mn-cs"/>
            </a:rPr>
            <a:t>である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また、</a:t>
          </a:r>
          <a:r>
            <a:rPr kumimoji="1" lang="ja-JP" altLang="ja-JP" sz="1100" baseline="0">
              <a:solidFill>
                <a:schemeClr val="dk1"/>
              </a:solidFill>
              <a:effectLst/>
              <a:latin typeface="+mn-lt"/>
              <a:ea typeface="+mn-ea"/>
              <a:cs typeface="+mn-cs"/>
            </a:rPr>
            <a:t>扶助費は住民一人当たり</a:t>
          </a:r>
          <a:r>
            <a:rPr kumimoji="1" lang="ja-JP" altLang="en-US" sz="1100" baseline="0">
              <a:solidFill>
                <a:schemeClr val="dk1"/>
              </a:solidFill>
              <a:effectLst/>
              <a:latin typeface="+mn-lt"/>
              <a:ea typeface="+mn-ea"/>
              <a:cs typeface="+mn-cs"/>
            </a:rPr>
            <a:t>１３４</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９２２</a:t>
          </a:r>
          <a:r>
            <a:rPr kumimoji="1" lang="ja-JP" altLang="ja-JP" sz="1100" baseline="0">
              <a:solidFill>
                <a:schemeClr val="dk1"/>
              </a:solidFill>
              <a:effectLst/>
              <a:latin typeface="+mn-lt"/>
              <a:ea typeface="+mn-ea"/>
              <a:cs typeface="+mn-cs"/>
            </a:rPr>
            <a:t>円と前年度から</a:t>
          </a:r>
          <a:r>
            <a:rPr kumimoji="1" lang="ja-JP" altLang="en-US" sz="1100" baseline="0">
              <a:solidFill>
                <a:schemeClr val="dk1"/>
              </a:solidFill>
              <a:effectLst/>
              <a:latin typeface="+mn-lt"/>
              <a:ea typeface="+mn-ea"/>
              <a:cs typeface="+mn-cs"/>
            </a:rPr>
            <a:t>５</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８７１</a:t>
          </a:r>
          <a:r>
            <a:rPr kumimoji="1" lang="ja-JP" altLang="ja-JP" sz="1100" baseline="0">
              <a:solidFill>
                <a:schemeClr val="dk1"/>
              </a:solidFill>
              <a:effectLst/>
              <a:latin typeface="+mn-lt"/>
              <a:ea typeface="+mn-ea"/>
              <a:cs typeface="+mn-cs"/>
            </a:rPr>
            <a:t>円の増となったが、</a:t>
          </a:r>
          <a:r>
            <a:rPr kumimoji="1" lang="ja-JP" altLang="en-US" sz="1100" baseline="0">
              <a:solidFill>
                <a:schemeClr val="dk1"/>
              </a:solidFill>
              <a:effectLst/>
              <a:latin typeface="+mn-lt"/>
              <a:ea typeface="+mn-ea"/>
              <a:cs typeface="+mn-cs"/>
            </a:rPr>
            <a:t>これは</a:t>
          </a:r>
          <a:r>
            <a:rPr kumimoji="1" lang="ja-JP" altLang="ja-JP" sz="1100" baseline="0">
              <a:solidFill>
                <a:schemeClr val="dk1"/>
              </a:solidFill>
              <a:effectLst/>
              <a:latin typeface="+mn-lt"/>
              <a:ea typeface="+mn-ea"/>
              <a:cs typeface="+mn-cs"/>
            </a:rPr>
            <a:t>類似団体平均や県平均と比較しても高い状況である。主な要因としては物価高騰に伴う各給付事業によるものである</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市単独事業の各種手当の見直しなどを実施することで上昇の抑制に努め</a:t>
          </a:r>
          <a:r>
            <a:rPr kumimoji="1" lang="ja-JP" altLang="en-US" sz="1100" baseline="0">
              <a:solidFill>
                <a:schemeClr val="dk1"/>
              </a:solidFill>
              <a:effectLst/>
              <a:latin typeface="+mn-lt"/>
              <a:ea typeface="+mn-ea"/>
              <a:cs typeface="+mn-cs"/>
            </a:rPr>
            <a:t>る</a:t>
          </a:r>
          <a:r>
            <a:rPr kumimoji="1" lang="ja-JP" altLang="ja-JP" sz="1100" baseline="0">
              <a:solidFill>
                <a:schemeClr val="dk1"/>
              </a:solidFill>
              <a:effectLst/>
              <a:latin typeface="+mn-lt"/>
              <a:ea typeface="+mn-ea"/>
              <a:cs typeface="+mn-cs"/>
            </a:rPr>
            <a:t>。</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そして</a:t>
          </a:r>
          <a:r>
            <a:rPr kumimoji="1" lang="ja-JP" altLang="ja-JP" sz="1100" baseline="0">
              <a:solidFill>
                <a:schemeClr val="dk1"/>
              </a:solidFill>
              <a:effectLst/>
              <a:latin typeface="+mn-lt"/>
              <a:ea typeface="+mn-ea"/>
              <a:cs typeface="+mn-cs"/>
            </a:rPr>
            <a:t>普通建設事業費（うち更新整備）は、住民一人当たり</a:t>
          </a:r>
          <a:r>
            <a:rPr kumimoji="1" lang="ja-JP" altLang="en-US" sz="1100" baseline="0">
              <a:solidFill>
                <a:schemeClr val="dk1"/>
              </a:solidFill>
              <a:effectLst/>
              <a:latin typeface="+mn-lt"/>
              <a:ea typeface="+mn-ea"/>
              <a:cs typeface="+mn-cs"/>
            </a:rPr>
            <a:t>３７</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３０８</a:t>
          </a:r>
          <a:r>
            <a:rPr kumimoji="1" lang="ja-JP" altLang="ja-JP" sz="1100" baseline="0">
              <a:solidFill>
                <a:schemeClr val="dk1"/>
              </a:solidFill>
              <a:effectLst/>
              <a:latin typeface="+mn-lt"/>
              <a:ea typeface="+mn-ea"/>
              <a:cs typeface="+mn-cs"/>
            </a:rPr>
            <a:t>円となっており、前年度から</a:t>
          </a:r>
          <a:r>
            <a:rPr kumimoji="1" lang="ja-JP" altLang="en-US" sz="1100" baseline="0">
              <a:solidFill>
                <a:schemeClr val="dk1"/>
              </a:solidFill>
              <a:effectLst/>
              <a:latin typeface="+mn-lt"/>
              <a:ea typeface="+mn-ea"/>
              <a:cs typeface="+mn-cs"/>
            </a:rPr>
            <a:t>１７</a:t>
          </a:r>
          <a:r>
            <a:rPr kumimoji="1" lang="en-US"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６５１</a:t>
          </a:r>
          <a:r>
            <a:rPr kumimoji="1" lang="ja-JP" altLang="ja-JP" sz="1100" baseline="0">
              <a:solidFill>
                <a:schemeClr val="dk1"/>
              </a:solidFill>
              <a:effectLst/>
              <a:latin typeface="+mn-lt"/>
              <a:ea typeface="+mn-ea"/>
              <a:cs typeface="+mn-cs"/>
            </a:rPr>
            <a:t>円増加</a:t>
          </a:r>
          <a:r>
            <a:rPr kumimoji="1" lang="ja-JP" altLang="en-US" sz="1100" baseline="0">
              <a:solidFill>
                <a:schemeClr val="dk1"/>
              </a:solidFill>
              <a:effectLst/>
              <a:latin typeface="+mn-lt"/>
              <a:ea typeface="+mn-ea"/>
              <a:cs typeface="+mn-cs"/>
            </a:rPr>
            <a:t>した</a:t>
          </a:r>
          <a:r>
            <a:rPr kumimoji="1" lang="ja-JP" altLang="ja-JP" sz="1100" baseline="0">
              <a:solidFill>
                <a:schemeClr val="dk1"/>
              </a:solidFill>
              <a:effectLst/>
              <a:latin typeface="+mn-lt"/>
              <a:ea typeface="+mn-ea"/>
              <a:cs typeface="+mn-cs"/>
            </a:rPr>
            <a:t>。今後</a:t>
          </a:r>
          <a:r>
            <a:rPr kumimoji="1" lang="ja-JP" altLang="en-US" sz="1100" baseline="0">
              <a:solidFill>
                <a:schemeClr val="dk1"/>
              </a:solidFill>
              <a:effectLst/>
              <a:latin typeface="+mn-lt"/>
              <a:ea typeface="+mn-ea"/>
              <a:cs typeface="+mn-cs"/>
            </a:rPr>
            <a:t>は大きな施設改修事業</a:t>
          </a:r>
          <a:r>
            <a:rPr kumimoji="1" lang="ja-JP" altLang="ja-JP" sz="1100" baseline="0">
              <a:solidFill>
                <a:schemeClr val="dk1"/>
              </a:solidFill>
              <a:effectLst/>
              <a:latin typeface="+mn-lt"/>
              <a:ea typeface="+mn-ea"/>
              <a:cs typeface="+mn-cs"/>
            </a:rPr>
            <a:t>が控えており、普通建設事業費は大きく上昇することが想定されるが、計画的な更新を行い、市全体として健全な財政運営に努める。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栃木県佐野市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112,988
109,385
356.04
61,550,794
58,721,826
2,577,425
29,543,893
35,711,797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43906</xdr:rowOff>
    </xdr:from>
    <xdr:to>
      <xdr:col>24</xdr:col>
      <xdr:colOff>63500</xdr:colOff>
      <xdr:row>34</xdr:row>
      <xdr:rowOff>71120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73206"/>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68943</xdr:rowOff>
    </xdr:from>
    <xdr:to>
      <xdr:col>19</xdr:col>
      <xdr:colOff>177800</xdr:colOff>
      <xdr:row>34</xdr:row>
      <xdr:rowOff>71120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982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68943</xdr:rowOff>
    </xdr:from>
    <xdr:to>
      <xdr:col>15</xdr:col>
      <xdr:colOff>50800</xdr:colOff>
      <xdr:row>34</xdr:row>
      <xdr:rowOff>157117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9824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135346</xdr:rowOff>
    </xdr:from>
    <xdr:to>
      <xdr:col>10</xdr:col>
      <xdr:colOff>114300</xdr:colOff>
      <xdr:row>34</xdr:row>
      <xdr:rowOff>157117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6464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164556</xdr:rowOff>
    </xdr:from>
    <xdr:to>
      <xdr:col>24</xdr:col>
      <xdr:colOff>114300</xdr:colOff>
      <xdr:row>34</xdr:row>
      <xdr:rowOff>94706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15983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20320</xdr:rowOff>
    </xdr:from>
    <xdr:to>
      <xdr:col>20</xdr:col>
      <xdr:colOff>38100</xdr:colOff>
      <xdr:row>34</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138447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18143</xdr:rowOff>
    </xdr:from>
    <xdr:to>
      <xdr:col>15</xdr:col>
      <xdr:colOff>101600</xdr:colOff>
      <xdr:row>34</xdr:row>
      <xdr:rowOff>119743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136270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106317</xdr:rowOff>
    </xdr:from>
    <xdr:to>
      <xdr:col>10</xdr:col>
      <xdr:colOff>165100</xdr:colOff>
      <xdr:row>35</xdr:row>
      <xdr:rowOff>36467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52994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1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84546</xdr:rowOff>
    </xdr:from>
    <xdr:to>
      <xdr:col>6</xdr:col>
      <xdr:colOff>38100</xdr:colOff>
      <xdr:row>35</xdr:row>
      <xdr:rowOff>14696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31223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8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51029</xdr:rowOff>
    </xdr:from>
    <xdr:to>
      <xdr:col>24</xdr:col>
      <xdr:colOff>63500</xdr:colOff>
      <xdr:row>54</xdr:row>
      <xdr:rowOff>120714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309329"/>
          <a:ext cx="8382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155236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120714</xdr:rowOff>
    </xdr:from>
    <xdr:to>
      <xdr:col>19</xdr:col>
      <xdr:colOff>177800</xdr:colOff>
      <xdr:row>55</xdr:row>
      <xdr:rowOff>119964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379014"/>
          <a:ext cx="889000" cy="1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119964</xdr:rowOff>
    </xdr:from>
    <xdr:to>
      <xdr:col>15</xdr:col>
      <xdr:colOff>50800</xdr:colOff>
      <xdr:row>55</xdr:row>
      <xdr:rowOff>164350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549714"/>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145694</xdr:rowOff>
    </xdr:from>
    <xdr:to>
      <xdr:col>10</xdr:col>
      <xdr:colOff>114300</xdr:colOff>
      <xdr:row>55</xdr:row>
      <xdr:rowOff>164350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546744"/>
          <a:ext cx="889000" cy="104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20731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60329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229</xdr:rowOff>
    </xdr:from>
    <xdr:to>
      <xdr:col>24</xdr:col>
      <xdr:colOff>114300</xdr:colOff>
      <xdr:row>54</xdr:row>
      <xdr:rowOff>101829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2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23106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1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69914</xdr:rowOff>
    </xdr:from>
    <xdr:to>
      <xdr:col>20</xdr:col>
      <xdr:colOff>38100</xdr:colOff>
      <xdr:row>55</xdr:row>
      <xdr:rowOff>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3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16591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1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69164</xdr:rowOff>
    </xdr:from>
    <xdr:to>
      <xdr:col>15</xdr:col>
      <xdr:colOff>101600</xdr:colOff>
      <xdr:row>55</xdr:row>
      <xdr:rowOff>170764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4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15841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113550</xdr:rowOff>
    </xdr:from>
    <xdr:to>
      <xdr:col>10</xdr:col>
      <xdr:colOff>165100</xdr:colOff>
      <xdr:row>56</xdr:row>
      <xdr:rowOff>43700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60227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31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94894</xdr:rowOff>
    </xdr:from>
    <xdr:to>
      <xdr:col>6</xdr:col>
      <xdr:colOff>38100</xdr:colOff>
      <xdr:row>50</xdr:row>
      <xdr:rowOff>25044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49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41571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27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7112</xdr:rowOff>
    </xdr:from>
    <xdr:to>
      <xdr:col>24</xdr:col>
      <xdr:colOff>63500</xdr:colOff>
      <xdr:row>74</xdr:row>
      <xdr:rowOff>99961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22962"/>
          <a:ext cx="838200" cy="26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99961</xdr:rowOff>
    </xdr:from>
    <xdr:to>
      <xdr:col>19</xdr:col>
      <xdr:colOff>177800</xdr:colOff>
      <xdr:row>76</xdr:row>
      <xdr:rowOff>25609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87261"/>
          <a:ext cx="889000" cy="2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52927</xdr:rowOff>
    </xdr:from>
    <xdr:to>
      <xdr:col>15</xdr:col>
      <xdr:colOff>50800</xdr:colOff>
      <xdr:row>76</xdr:row>
      <xdr:rowOff>25609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11677"/>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52927</xdr:rowOff>
    </xdr:from>
    <xdr:to>
      <xdr:col>10</xdr:col>
      <xdr:colOff>114300</xdr:colOff>
      <xdr:row>78</xdr:row>
      <xdr:rowOff>788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11677"/>
          <a:ext cx="889000" cy="4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127762</xdr:rowOff>
    </xdr:from>
    <xdr:to>
      <xdr:col>24</xdr:col>
      <xdr:colOff>114300</xdr:colOff>
      <xdr:row>73</xdr:row>
      <xdr:rowOff>57912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7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150639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32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49161</xdr:rowOff>
    </xdr:from>
    <xdr:to>
      <xdr:col>20</xdr:col>
      <xdr:colOff>38100</xdr:colOff>
      <xdr:row>74</xdr:row>
      <xdr:rowOff>150761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167288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1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146259</xdr:rowOff>
    </xdr:from>
    <xdr:to>
      <xdr:col>15</xdr:col>
      <xdr:colOff>101600</xdr:colOff>
      <xdr:row>76</xdr:row>
      <xdr:rowOff>76409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92936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8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2127</xdr:rowOff>
    </xdr:from>
    <xdr:to>
      <xdr:col>10</xdr:col>
      <xdr:colOff>165100</xdr:colOff>
      <xdr:row>75</xdr:row>
      <xdr:rowOff>103727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120254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3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121438</xdr:rowOff>
    </xdr:from>
    <xdr:to>
      <xdr:col>6</xdr:col>
      <xdr:colOff>38100</xdr:colOff>
      <xdr:row>78</xdr:row>
      <xdr:rowOff>51588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68115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9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80493</xdr:rowOff>
    </xdr:from>
    <xdr:to>
      <xdr:col>24</xdr:col>
      <xdr:colOff>63500</xdr:colOff>
      <xdr:row>96</xdr:row>
      <xdr:rowOff>58319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68243"/>
          <a:ext cx="8382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141895</xdr:rowOff>
    </xdr:from>
    <xdr:to>
      <xdr:col>19</xdr:col>
      <xdr:colOff>177800</xdr:colOff>
      <xdr:row>96</xdr:row>
      <xdr:rowOff>58319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58195"/>
          <a:ext cx="889000" cy="25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141895</xdr:rowOff>
    </xdr:from>
    <xdr:to>
      <xdr:col>15</xdr:col>
      <xdr:colOff>50800</xdr:colOff>
      <xdr:row>94</xdr:row>
      <xdr:rowOff>148982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5819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148982</xdr:rowOff>
    </xdr:from>
    <xdr:to>
      <xdr:col>10</xdr:col>
      <xdr:colOff>114300</xdr:colOff>
      <xdr:row>96</xdr:row>
      <xdr:rowOff>119309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65282"/>
          <a:ext cx="889000" cy="31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29693</xdr:rowOff>
    </xdr:from>
    <xdr:to>
      <xdr:col>24</xdr:col>
      <xdr:colOff>114300</xdr:colOff>
      <xdr:row>95</xdr:row>
      <xdr:rowOff>131293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1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8120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7519</xdr:rowOff>
    </xdr:from>
    <xdr:to>
      <xdr:col>20</xdr:col>
      <xdr:colOff>38100</xdr:colOff>
      <xdr:row>96</xdr:row>
      <xdr:rowOff>109119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100246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91095</xdr:rowOff>
    </xdr:from>
    <xdr:to>
      <xdr:col>15</xdr:col>
      <xdr:colOff>101600</xdr:colOff>
      <xdr:row>95</xdr:row>
      <xdr:rowOff>21245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37772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98182</xdr:rowOff>
    </xdr:from>
    <xdr:to>
      <xdr:col>10</xdr:col>
      <xdr:colOff>165100</xdr:colOff>
      <xdr:row>95</xdr:row>
      <xdr:rowOff>28332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0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68509</xdr:rowOff>
    </xdr:from>
    <xdr:to>
      <xdr:col>6</xdr:col>
      <xdr:colOff>38100</xdr:colOff>
      <xdr:row>96</xdr:row>
      <xdr:rowOff>170109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119858</xdr:rowOff>
    </xdr:from>
    <xdr:to>
      <xdr:col>55</xdr:col>
      <xdr:colOff>0</xdr:colOff>
      <xdr:row>38</xdr:row>
      <xdr:rowOff>120680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34958"/>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115651</xdr:rowOff>
    </xdr:from>
    <xdr:to>
      <xdr:col>50</xdr:col>
      <xdr:colOff>114300</xdr:colOff>
      <xdr:row>38</xdr:row>
      <xdr:rowOff>119858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30751"/>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115651</xdr:rowOff>
    </xdr:from>
    <xdr:to>
      <xdr:col>45</xdr:col>
      <xdr:colOff>177800</xdr:colOff>
      <xdr:row>38</xdr:row>
      <xdr:rowOff>122875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30751"/>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122693</xdr:rowOff>
    </xdr:from>
    <xdr:to>
      <xdr:col>41</xdr:col>
      <xdr:colOff>50800</xdr:colOff>
      <xdr:row>38</xdr:row>
      <xdr:rowOff>122875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37793"/>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69880</xdr:rowOff>
    </xdr:from>
    <xdr:to>
      <xdr:col>55</xdr:col>
      <xdr:colOff>50800</xdr:colOff>
      <xdr:row>39</xdr:row>
      <xdr:rowOff>30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156257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69058</xdr:rowOff>
    </xdr:from>
    <xdr:to>
      <xdr:col>50</xdr:col>
      <xdr:colOff>165100</xdr:colOff>
      <xdr:row>38</xdr:row>
      <xdr:rowOff>170658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161785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64851</xdr:rowOff>
    </xdr:from>
    <xdr:to>
      <xdr:col>46</xdr:col>
      <xdr:colOff>38100</xdr:colOff>
      <xdr:row>38</xdr:row>
      <xdr:rowOff>166451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157578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72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72075</xdr:rowOff>
    </xdr:from>
    <xdr:to>
      <xdr:col>41</xdr:col>
      <xdr:colOff>101600</xdr:colOff>
      <xdr:row>39</xdr:row>
      <xdr:rowOff>2225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164802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71893</xdr:rowOff>
    </xdr:from>
    <xdr:to>
      <xdr:col>36</xdr:col>
      <xdr:colOff>165100</xdr:colOff>
      <xdr:row>39</xdr:row>
      <xdr:rowOff>2043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164620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9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125565</xdr:rowOff>
    </xdr:from>
    <xdr:to>
      <xdr:col>55</xdr:col>
      <xdr:colOff>0</xdr:colOff>
      <xdr:row>58</xdr:row>
      <xdr:rowOff>444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98215"/>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168313</xdr:rowOff>
    </xdr:from>
    <xdr:to>
      <xdr:col>50</xdr:col>
      <xdr:colOff>114300</xdr:colOff>
      <xdr:row>58</xdr:row>
      <xdr:rowOff>444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40963"/>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168313</xdr:rowOff>
    </xdr:from>
    <xdr:to>
      <xdr:col>45</xdr:col>
      <xdr:colOff>177800</xdr:colOff>
      <xdr:row>58</xdr:row>
      <xdr:rowOff>6579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4096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160541</xdr:rowOff>
    </xdr:from>
    <xdr:to>
      <xdr:col>41</xdr:col>
      <xdr:colOff>50800</xdr:colOff>
      <xdr:row>58</xdr:row>
      <xdr:rowOff>6579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33191"/>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74765</xdr:rowOff>
    </xdr:from>
    <xdr:to>
      <xdr:col>55</xdr:col>
      <xdr:colOff>50800</xdr:colOff>
      <xdr:row>58</xdr:row>
      <xdr:rowOff>4915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53192</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2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121094</xdr:rowOff>
    </xdr:from>
    <xdr:to>
      <xdr:col>50</xdr:col>
      <xdr:colOff>165100</xdr:colOff>
      <xdr:row>58</xdr:row>
      <xdr:rowOff>51244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9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42371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117513</xdr:rowOff>
    </xdr:from>
    <xdr:to>
      <xdr:col>46</xdr:col>
      <xdr:colOff>38100</xdr:colOff>
      <xdr:row>58</xdr:row>
      <xdr:rowOff>47663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38790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127229</xdr:rowOff>
    </xdr:from>
    <xdr:to>
      <xdr:col>41</xdr:col>
      <xdr:colOff>101600</xdr:colOff>
      <xdr:row>58</xdr:row>
      <xdr:rowOff>57379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48506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9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109741</xdr:rowOff>
    </xdr:from>
    <xdr:to>
      <xdr:col>36</xdr:col>
      <xdr:colOff>165100</xdr:colOff>
      <xdr:row>58</xdr:row>
      <xdr:rowOff>39891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31018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145480</xdr:rowOff>
    </xdr:from>
    <xdr:to>
      <xdr:col>55</xdr:col>
      <xdr:colOff>0</xdr:colOff>
      <xdr:row>76</xdr:row>
      <xdr:rowOff>9528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04230"/>
          <a:ext cx="8382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138655</xdr:rowOff>
    </xdr:from>
    <xdr:to>
      <xdr:col>50</xdr:col>
      <xdr:colOff>114300</xdr:colOff>
      <xdr:row>75</xdr:row>
      <xdr:rowOff>145480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25955"/>
          <a:ext cx="889000" cy="17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138655</xdr:rowOff>
    </xdr:from>
    <xdr:to>
      <xdr:col>45</xdr:col>
      <xdr:colOff>177800</xdr:colOff>
      <xdr:row>75</xdr:row>
      <xdr:rowOff>50122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25955"/>
          <a:ext cx="889000" cy="8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120922</xdr:rowOff>
    </xdr:from>
    <xdr:to>
      <xdr:col>41</xdr:col>
      <xdr:colOff>50800</xdr:colOff>
      <xdr:row>75</xdr:row>
      <xdr:rowOff>50122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08222"/>
          <a:ext cx="889000" cy="10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130179</xdr:rowOff>
    </xdr:from>
    <xdr:to>
      <xdr:col>55</xdr:col>
      <xdr:colOff>50800</xdr:colOff>
      <xdr:row>76</xdr:row>
      <xdr:rowOff>60328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889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153056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94680</xdr:rowOff>
    </xdr:from>
    <xdr:to>
      <xdr:col>50</xdr:col>
      <xdr:colOff>165100</xdr:colOff>
      <xdr:row>76</xdr:row>
      <xdr:rowOff>24829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534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41357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87855</xdr:rowOff>
    </xdr:from>
    <xdr:to>
      <xdr:col>46</xdr:col>
      <xdr:colOff>38100</xdr:colOff>
      <xdr:row>75</xdr:row>
      <xdr:rowOff>18005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7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34532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55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170772</xdr:rowOff>
    </xdr:from>
    <xdr:to>
      <xdr:col>41</xdr:col>
      <xdr:colOff>101600</xdr:colOff>
      <xdr:row>75</xdr:row>
      <xdr:rowOff>100922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117449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3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70122</xdr:rowOff>
    </xdr:from>
    <xdr:to>
      <xdr:col>36</xdr:col>
      <xdr:colOff>165100</xdr:colOff>
      <xdr:row>75</xdr:row>
      <xdr:rowOff>272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16799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5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32829</xdr:rowOff>
    </xdr:from>
    <xdr:to>
      <xdr:col>55</xdr:col>
      <xdr:colOff>0</xdr:colOff>
      <xdr:row>97</xdr:row>
      <xdr:rowOff>65943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63479"/>
          <a:ext cx="8382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65943</xdr:rowOff>
    </xdr:from>
    <xdr:to>
      <xdr:col>50</xdr:col>
      <xdr:colOff>114300</xdr:colOff>
      <xdr:row>97</xdr:row>
      <xdr:rowOff>105066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96593"/>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73944</xdr:rowOff>
    </xdr:from>
    <xdr:to>
      <xdr:col>45</xdr:col>
      <xdr:colOff>177800</xdr:colOff>
      <xdr:row>97</xdr:row>
      <xdr:rowOff>105066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04594"/>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73944</xdr:rowOff>
    </xdr:from>
    <xdr:to>
      <xdr:col>41</xdr:col>
      <xdr:colOff>50800</xdr:colOff>
      <xdr:row>97</xdr:row>
      <xdr:rowOff>118539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04594"/>
          <a:ext cx="889000" cy="4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153479</xdr:rowOff>
    </xdr:from>
    <xdr:to>
      <xdr:col>55</xdr:col>
      <xdr:colOff>50800</xdr:colOff>
      <xdr:row>97</xdr:row>
      <xdr:rowOff>83629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131906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9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15143</xdr:rowOff>
    </xdr:from>
    <xdr:to>
      <xdr:col>50</xdr:col>
      <xdr:colOff>165100</xdr:colOff>
      <xdr:row>97</xdr:row>
      <xdr:rowOff>116743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107870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3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54266</xdr:rowOff>
    </xdr:from>
    <xdr:to>
      <xdr:col>46</xdr:col>
      <xdr:colOff>38100</xdr:colOff>
      <xdr:row>97</xdr:row>
      <xdr:rowOff>155866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146993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23144</xdr:rowOff>
    </xdr:from>
    <xdr:to>
      <xdr:col>41</xdr:col>
      <xdr:colOff>101600</xdr:colOff>
      <xdr:row>97</xdr:row>
      <xdr:rowOff>124744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5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115871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4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67739</xdr:rowOff>
    </xdr:from>
    <xdr:to>
      <xdr:col>36</xdr:col>
      <xdr:colOff>165100</xdr:colOff>
      <xdr:row>97</xdr:row>
      <xdr:rowOff>169339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160466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122326</xdr:rowOff>
    </xdr:from>
    <xdr:to>
      <xdr:col>85</xdr:col>
      <xdr:colOff>127000</xdr:colOff>
      <xdr:row>37</xdr:row>
      <xdr:rowOff>134991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5976"/>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134991</xdr:rowOff>
    </xdr:from>
    <xdr:to>
      <xdr:col>81</xdr:col>
      <xdr:colOff>50800</xdr:colOff>
      <xdr:row>37</xdr:row>
      <xdr:rowOff>142398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78641"/>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142398</xdr:rowOff>
    </xdr:from>
    <xdr:to>
      <xdr:col>76</xdr:col>
      <xdr:colOff>114300</xdr:colOff>
      <xdr:row>38</xdr:row>
      <xdr:rowOff>2037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604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136957</xdr:rowOff>
    </xdr:from>
    <xdr:to>
      <xdr:col>71</xdr:col>
      <xdr:colOff>177800</xdr:colOff>
      <xdr:row>38</xdr:row>
      <xdr:rowOff>2037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80607"/>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71526</xdr:rowOff>
    </xdr:from>
    <xdr:to>
      <xdr:col>85</xdr:col>
      <xdr:colOff>177800</xdr:colOff>
      <xdr:row>38</xdr:row>
      <xdr:rowOff>1676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157903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3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84191</xdr:rowOff>
    </xdr:from>
    <xdr:to>
      <xdr:col>81</xdr:col>
      <xdr:colOff>101600</xdr:colOff>
      <xdr:row>38</xdr:row>
      <xdr:rowOff>14341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91598</xdr:rowOff>
    </xdr:from>
    <xdr:to>
      <xdr:col>76</xdr:col>
      <xdr:colOff>165100</xdr:colOff>
      <xdr:row>38</xdr:row>
      <xdr:rowOff>21748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122687</xdr:rowOff>
    </xdr:from>
    <xdr:to>
      <xdr:col>72</xdr:col>
      <xdr:colOff>38100</xdr:colOff>
      <xdr:row>38</xdr:row>
      <xdr:rowOff>52837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43964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5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86157</xdr:rowOff>
    </xdr:from>
    <xdr:to>
      <xdr:col>67</xdr:col>
      <xdr:colOff>101600</xdr:colOff>
      <xdr:row>38</xdr:row>
      <xdr:rowOff>16307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7434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114794</xdr:rowOff>
    </xdr:from>
    <xdr:to>
      <xdr:col>85</xdr:col>
      <xdr:colOff>127000</xdr:colOff>
      <xdr:row>57</xdr:row>
      <xdr:rowOff>138590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87444"/>
          <a:ext cx="8382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138590</xdr:rowOff>
    </xdr:from>
    <xdr:to>
      <xdr:col>81</xdr:col>
      <xdr:colOff>50800</xdr:colOff>
      <xdr:row>58</xdr:row>
      <xdr:rowOff>13469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11240"/>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28187</xdr:rowOff>
    </xdr:from>
    <xdr:to>
      <xdr:col>76</xdr:col>
      <xdr:colOff>114300</xdr:colOff>
      <xdr:row>58</xdr:row>
      <xdr:rowOff>13469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00837"/>
          <a:ext cx="889000" cy="15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28187</xdr:rowOff>
    </xdr:from>
    <xdr:to>
      <xdr:col>71</xdr:col>
      <xdr:colOff>177800</xdr:colOff>
      <xdr:row>57</xdr:row>
      <xdr:rowOff>34087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800837"/>
          <a:ext cx="8890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63994</xdr:rowOff>
    </xdr:from>
    <xdr:to>
      <xdr:col>85</xdr:col>
      <xdr:colOff>177800</xdr:colOff>
      <xdr:row>57</xdr:row>
      <xdr:rowOff>165594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42421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1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87790</xdr:rowOff>
    </xdr:from>
    <xdr:to>
      <xdr:col>81</xdr:col>
      <xdr:colOff>101600</xdr:colOff>
      <xdr:row>58</xdr:row>
      <xdr:rowOff>17940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34467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6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134119</xdr:rowOff>
    </xdr:from>
    <xdr:to>
      <xdr:col>76</xdr:col>
      <xdr:colOff>165100</xdr:colOff>
      <xdr:row>58</xdr:row>
      <xdr:rowOff>64269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55396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148837</xdr:rowOff>
    </xdr:from>
    <xdr:to>
      <xdr:col>72</xdr:col>
      <xdr:colOff>38100</xdr:colOff>
      <xdr:row>57</xdr:row>
      <xdr:rowOff>78987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95514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2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154737</xdr:rowOff>
    </xdr:from>
    <xdr:to>
      <xdr:col>67</xdr:col>
      <xdr:colOff>101600</xdr:colOff>
      <xdr:row>57</xdr:row>
      <xdr:rowOff>84887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101414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96266</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612116"/>
          <a:ext cx="1269"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42943</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3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96266</xdr:rowOff>
    </xdr:from>
    <xdr:to>
      <xdr:col>86</xdr:col>
      <xdr:colOff>25400</xdr:colOff>
      <xdr:row>73</xdr:row>
      <xdr:rowOff>96266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61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168104</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198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145227</xdr:rowOff>
    </xdr:from>
    <xdr:to>
      <xdr:col>85</xdr:col>
      <xdr:colOff>177800</xdr:colOff>
      <xdr:row>78</xdr:row>
      <xdr:rowOff>75377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4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93614</xdr:rowOff>
    </xdr:from>
    <xdr:to>
      <xdr:col>81</xdr:col>
      <xdr:colOff>50800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295264"/>
          <a:ext cx="889000" cy="2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112126</xdr:rowOff>
    </xdr:from>
    <xdr:to>
      <xdr:col>81</xdr:col>
      <xdr:colOff>101600</xdr:colOff>
      <xdr:row>78</xdr:row>
      <xdr:rowOff>42276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58803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08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114280</xdr:rowOff>
    </xdr:from>
    <xdr:to>
      <xdr:col>76</xdr:col>
      <xdr:colOff>114300</xdr:colOff>
      <xdr:row>77</xdr:row>
      <xdr:rowOff>93614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144480"/>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105908</xdr:rowOff>
    </xdr:from>
    <xdr:to>
      <xdr:col>76</xdr:col>
      <xdr:colOff>165100</xdr:colOff>
      <xdr:row>78</xdr:row>
      <xdr:rowOff>36058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0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27185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4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47437</xdr:rowOff>
    </xdr:from>
    <xdr:to>
      <xdr:col>71</xdr:col>
      <xdr:colOff>177800</xdr:colOff>
      <xdr:row>76</xdr:row>
      <xdr:rowOff>114280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048937"/>
          <a:ext cx="889000" cy="10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23521</xdr:rowOff>
    </xdr:from>
    <xdr:to>
      <xdr:col>72</xdr:col>
      <xdr:colOff>38100</xdr:colOff>
      <xdr:row>78</xdr:row>
      <xdr:rowOff>125121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116248</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89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98958</xdr:rowOff>
    </xdr:from>
    <xdr:to>
      <xdr:col>67</xdr:col>
      <xdr:colOff>101600</xdr:colOff>
      <xdr:row>78</xdr:row>
      <xdr:rowOff>29108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0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20235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9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42814</xdr:rowOff>
    </xdr:from>
    <xdr:to>
      <xdr:col>76</xdr:col>
      <xdr:colOff>165100</xdr:colOff>
      <xdr:row>77</xdr:row>
      <xdr:rowOff>144414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2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160941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0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63480</xdr:rowOff>
    </xdr:from>
    <xdr:to>
      <xdr:col>72</xdr:col>
      <xdr:colOff>38100</xdr:colOff>
      <xdr:row>76</xdr:row>
      <xdr:rowOff>165080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0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10157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8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168087</xdr:rowOff>
    </xdr:from>
    <xdr:to>
      <xdr:col>67</xdr:col>
      <xdr:colOff>101600</xdr:colOff>
      <xdr:row>70</xdr:row>
      <xdr:rowOff>98237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19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114764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17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20143</xdr:rowOff>
    </xdr:from>
    <xdr:to>
      <xdr:col>85</xdr:col>
      <xdr:colOff>127000</xdr:colOff>
      <xdr:row>95</xdr:row>
      <xdr:rowOff>29153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07893"/>
          <a:ext cx="838200" cy="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20143</xdr:rowOff>
    </xdr:from>
    <xdr:to>
      <xdr:col>81</xdr:col>
      <xdr:colOff>50800</xdr:colOff>
      <xdr:row>95</xdr:row>
      <xdr:rowOff>64891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07893"/>
          <a:ext cx="889000" cy="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64891</xdr:rowOff>
    </xdr:from>
    <xdr:to>
      <xdr:col>76</xdr:col>
      <xdr:colOff>114300</xdr:colOff>
      <xdr:row>95</xdr:row>
      <xdr:rowOff>120993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52641"/>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120993</xdr:rowOff>
    </xdr:from>
    <xdr:to>
      <xdr:col>71</xdr:col>
      <xdr:colOff>177800</xdr:colOff>
      <xdr:row>95</xdr:row>
      <xdr:rowOff>128288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08743"/>
          <a:ext cx="8890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149803</xdr:rowOff>
    </xdr:from>
    <xdr:to>
      <xdr:col>85</xdr:col>
      <xdr:colOff>177800</xdr:colOff>
      <xdr:row>95</xdr:row>
      <xdr:rowOff>79953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128230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140793</xdr:rowOff>
    </xdr:from>
    <xdr:to>
      <xdr:col>81</xdr:col>
      <xdr:colOff>101600</xdr:colOff>
      <xdr:row>95</xdr:row>
      <xdr:rowOff>70943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5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62070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3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14091</xdr:rowOff>
    </xdr:from>
    <xdr:to>
      <xdr:col>76</xdr:col>
      <xdr:colOff>165100</xdr:colOff>
      <xdr:row>95</xdr:row>
      <xdr:rowOff>115691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106818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39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70193</xdr:rowOff>
    </xdr:from>
    <xdr:to>
      <xdr:col>72</xdr:col>
      <xdr:colOff>38100</xdr:colOff>
      <xdr:row>96</xdr:row>
      <xdr:rowOff>343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162920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77488</xdr:rowOff>
    </xdr:from>
    <xdr:to>
      <xdr:col>67</xdr:col>
      <xdr:colOff>101600</xdr:colOff>
      <xdr:row>96</xdr:row>
      <xdr:rowOff>7638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6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170215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5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116840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1323300" y="6631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116840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3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116840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63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313932"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36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66040</xdr:rowOff>
    </xdr:from>
    <xdr:to>
      <xdr:col>107</xdr:col>
      <xdr:colOff>101600</xdr:colOff>
      <xdr:row>38</xdr:row>
      <xdr:rowOff>167640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158767</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ja-JP" altLang="en-US" sz="1100">
              <a:solidFill>
                <a:schemeClr val="dk1"/>
              </a:solidFill>
              <a:effectLst/>
              <a:latin typeface="+mn-lt"/>
              <a:ea typeface="+mn-ea"/>
              <a:cs typeface="+mn-cs"/>
            </a:rPr>
            <a:t>１９５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９６０</a:t>
          </a:r>
          <a:r>
            <a:rPr kumimoji="1" lang="ja-JP" altLang="ja-JP" sz="1100">
              <a:solidFill>
                <a:schemeClr val="dk1"/>
              </a:solidFill>
              <a:effectLst/>
              <a:latin typeface="+mn-lt"/>
              <a:ea typeface="+mn-ea"/>
              <a:cs typeface="+mn-cs"/>
            </a:rPr>
            <a:t>円となり、対前年度比１</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８７４</a:t>
          </a:r>
          <a:r>
            <a:rPr kumimoji="1" lang="ja-JP" altLang="ja-JP" sz="1100">
              <a:solidFill>
                <a:schemeClr val="dk1"/>
              </a:solidFill>
              <a:effectLst/>
              <a:latin typeface="+mn-lt"/>
              <a:ea typeface="+mn-ea"/>
              <a:cs typeface="+mn-cs"/>
            </a:rPr>
            <a:t>円の増となった。主な要因は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物価高騰に伴う住民税非課税世帯支援関係事業の給付金であるため、類似団体や全国平均と同様の推移をしている。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ja-JP" altLang="en-US" sz="1100">
              <a:solidFill>
                <a:schemeClr val="dk1"/>
              </a:solidFill>
              <a:effectLst/>
              <a:latin typeface="+mn-lt"/>
              <a:ea typeface="+mn-ea"/>
              <a:cs typeface="+mn-cs"/>
            </a:rPr>
            <a:t>４２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５４５</a:t>
          </a:r>
          <a:r>
            <a:rPr kumimoji="1" lang="ja-JP" altLang="ja-JP" sz="1100">
              <a:solidFill>
                <a:schemeClr val="dk1"/>
              </a:solidFill>
              <a:effectLst/>
              <a:latin typeface="+mn-lt"/>
              <a:ea typeface="+mn-ea"/>
              <a:cs typeface="+mn-cs"/>
            </a:rPr>
            <a:t>円となり、対前年度比</a:t>
          </a:r>
          <a:r>
            <a:rPr kumimoji="1" lang="ja-JP" altLang="en-US"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２６５</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となり、類似団体平均を下回った。主な要因は、新型コロナウイルスワクチン接種</a:t>
          </a:r>
          <a:r>
            <a:rPr kumimoji="1" lang="ja-JP" altLang="en-US" sz="1100">
              <a:solidFill>
                <a:schemeClr val="dk1"/>
              </a:solidFill>
              <a:effectLst/>
              <a:latin typeface="+mn-lt"/>
              <a:ea typeface="+mn-ea"/>
              <a:cs typeface="+mn-cs"/>
            </a:rPr>
            <a:t>費用の返還金や保健センターの改修</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ja-JP" altLang="en-US" sz="1100">
              <a:solidFill>
                <a:schemeClr val="dk1"/>
              </a:solidFill>
              <a:effectLst/>
              <a:latin typeface="+mn-lt"/>
              <a:ea typeface="+mn-ea"/>
              <a:cs typeface="+mn-cs"/>
            </a:rPr>
            <a:t>６０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０３８</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１８６</a:t>
          </a:r>
          <a:r>
            <a:rPr kumimoji="1" lang="ja-JP" altLang="ja-JP" sz="1100">
              <a:solidFill>
                <a:schemeClr val="dk1"/>
              </a:solidFill>
              <a:effectLst/>
              <a:latin typeface="+mn-lt"/>
              <a:ea typeface="+mn-ea"/>
              <a:cs typeface="+mn-cs"/>
            </a:rPr>
            <a:t>円の増となった。</a:t>
          </a:r>
          <a:r>
            <a:rPr kumimoji="1" lang="ja-JP" altLang="en-US" sz="1100">
              <a:solidFill>
                <a:schemeClr val="dk1"/>
              </a:solidFill>
              <a:effectLst/>
              <a:latin typeface="+mn-lt"/>
              <a:ea typeface="+mn-ea"/>
              <a:cs typeface="+mn-cs"/>
            </a:rPr>
            <a:t>増加の要因としては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運動公園や公民館の改修及び学校のエアコン設置などだが、前年度の増加要因であった積立金は減少となった。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実質収支額は前年度よりも減少したものの、平年程度の額は確保することができた。しかしながら、単年度収支は</a:t>
          </a:r>
          <a:r>
            <a:rPr lang="ja-JP" altLang="en-US" sz="1100">
              <a:solidFill>
                <a:schemeClr val="dk1"/>
              </a:solidFill>
              <a:effectLst/>
              <a:latin typeface="+mn-lt"/>
              <a:ea typeface="+mn-ea"/>
              <a:cs typeface="+mn-cs"/>
            </a:rPr>
            <a:t>増加したものの</a:t>
          </a:r>
          <a:r>
            <a:rPr lang="ja-JP" altLang="ja-JP" sz="1100">
              <a:solidFill>
                <a:schemeClr val="dk1"/>
              </a:solidFill>
              <a:effectLst/>
              <a:latin typeface="+mn-lt"/>
              <a:ea typeface="+mn-ea"/>
              <a:cs typeface="+mn-cs"/>
            </a:rPr>
            <a:t>赤字</a:t>
          </a:r>
          <a:r>
            <a:rPr lang="ja-JP" altLang="en-US" sz="1100">
              <a:solidFill>
                <a:schemeClr val="dk1"/>
              </a:solidFill>
              <a:effectLst/>
              <a:latin typeface="+mn-lt"/>
              <a:ea typeface="+mn-ea"/>
              <a:cs typeface="+mn-cs"/>
            </a:rPr>
            <a:t>であり</a:t>
          </a:r>
          <a:r>
            <a:rPr lang="ja-JP" altLang="ja-JP" sz="1100">
              <a:solidFill>
                <a:schemeClr val="dk1"/>
              </a:solidFill>
              <a:effectLst/>
              <a:latin typeface="+mn-lt"/>
              <a:ea typeface="+mn-ea"/>
              <a:cs typeface="+mn-cs"/>
            </a:rPr>
            <a:t>、財政調整基金は積立額</a:t>
          </a:r>
          <a:r>
            <a:rPr lang="ja-JP" altLang="en-US" sz="1100">
              <a:solidFill>
                <a:schemeClr val="dk1"/>
              </a:solidFill>
              <a:effectLst/>
              <a:latin typeface="+mn-lt"/>
              <a:ea typeface="+mn-ea"/>
              <a:cs typeface="+mn-cs"/>
            </a:rPr>
            <a:t>が繰入額</a:t>
          </a:r>
          <a:r>
            <a:rPr lang="ja-JP" altLang="ja-JP" sz="1100">
              <a:solidFill>
                <a:schemeClr val="dk1"/>
              </a:solidFill>
              <a:effectLst/>
              <a:latin typeface="+mn-lt"/>
              <a:ea typeface="+mn-ea"/>
              <a:cs typeface="+mn-cs"/>
            </a:rPr>
            <a:t>を上回</a:t>
          </a:r>
          <a:r>
            <a:rPr lang="ja-JP" altLang="en-US" sz="1100">
              <a:solidFill>
                <a:schemeClr val="dk1"/>
              </a:solidFill>
              <a:effectLst/>
              <a:latin typeface="+mn-lt"/>
              <a:ea typeface="+mn-ea"/>
              <a:cs typeface="+mn-cs"/>
            </a:rPr>
            <a:t>ったため</a:t>
          </a:r>
          <a:r>
            <a:rPr lang="ja-JP" altLang="ja-JP" sz="1100">
              <a:solidFill>
                <a:schemeClr val="dk1"/>
              </a:solidFill>
              <a:effectLst/>
              <a:latin typeface="+mn-lt"/>
              <a:ea typeface="+mn-ea"/>
              <a:cs typeface="+mn-cs"/>
            </a:rPr>
            <a:t>残高を</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させ、実質単年度収支について</a:t>
          </a:r>
          <a:r>
            <a:rPr lang="ja-JP" altLang="en-US" sz="1100">
              <a:solidFill>
                <a:schemeClr val="dk1"/>
              </a:solidFill>
              <a:effectLst/>
              <a:latin typeface="+mn-lt"/>
              <a:ea typeface="+mn-ea"/>
              <a:cs typeface="+mn-cs"/>
            </a:rPr>
            <a:t>も増加</a:t>
          </a:r>
          <a:r>
            <a:rPr lang="ja-JP" altLang="ja-JP" sz="1100">
              <a:solidFill>
                <a:schemeClr val="dk1"/>
              </a:solidFill>
              <a:effectLst/>
              <a:latin typeface="+mn-lt"/>
              <a:ea typeface="+mn-ea"/>
              <a:cs typeface="+mn-cs"/>
            </a:rPr>
            <a:t>する結果となった。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栃木県佐野市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連結実質赤字比率については、全会計において黒字であり赤字比率は発生していない。</a:t>
          </a:r>
          <a:endParaRPr lang="ja-JP" altLang="ja-JP" sz="1400">
            <a:effectLst/>
          </a:endParaRPr>
        </a:p>
        <a:p>
          <a:r>
            <a:rPr kumimoji="1" lang="ja-JP" altLang="ja-JP" sz="1100">
              <a:solidFill>
                <a:schemeClr val="dk1"/>
              </a:solidFill>
              <a:effectLst/>
              <a:latin typeface="+mn-lt"/>
              <a:ea typeface="+mn-ea"/>
              <a:cs typeface="+mn-cs"/>
            </a:rPr>
            <a:t>　今後も、歳入の確保や歳出の削減をすすめ、独立した会計として健全な財政運営を図っていく。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60" zoomScaleNormal="60" workbookViewId="0">
      <selection activeCell="BY39" sqref="BY39:CM39"/>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0" t="s">
        <v>76</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69"/>
      <c r="DK1" s="169"/>
      <c r="DL1" s="169"/>
      <c r="DM1" s="169"/>
      <c r="DN1" s="169"/>
      <c r="DO1" s="169"/>
    </row>
    <row r="2" spans="1:119" ht="24" thickBot="1" x14ac:dyDescent="0.25">
      <c r="B2" s="170" t="s">
        <v>77</v>
      </c>
      <c r="C2" s="170"/>
      <c r="D2" s="171"/>
    </row>
    <row r="3" spans="1:119" ht="18.75" customHeight="1" thickBot="1" x14ac:dyDescent="0.25">
      <c r="A3" s="169"/>
      <c r="B3" s="591" t="s">
        <v>78</v>
      </c>
      <c r="C3" s="592"/>
      <c r="D3" s="592"/>
      <c r="E3" s="593"/>
      <c r="F3" s="593"/>
      <c r="G3" s="593"/>
      <c r="H3" s="593"/>
      <c r="I3" s="593"/>
      <c r="J3" s="593"/>
      <c r="K3" s="593"/>
      <c r="L3" s="593" t="s">
        <v>79</v>
      </c>
      <c r="M3" s="593"/>
      <c r="N3" s="593"/>
      <c r="O3" s="593"/>
      <c r="P3" s="593"/>
      <c r="Q3" s="593"/>
      <c r="R3" s="596"/>
      <c r="S3" s="596"/>
      <c r="T3" s="596"/>
      <c r="U3" s="596"/>
      <c r="V3" s="597"/>
      <c r="W3" s="487" t="s">
        <v>80</v>
      </c>
      <c r="X3" s="488"/>
      <c r="Y3" s="488"/>
      <c r="Z3" s="488"/>
      <c r="AA3" s="488"/>
      <c r="AB3" s="592"/>
      <c r="AC3" s="596" t="s">
        <v>81</v>
      </c>
      <c r="AD3" s="488"/>
      <c r="AE3" s="488"/>
      <c r="AF3" s="488"/>
      <c r="AG3" s="488"/>
      <c r="AH3" s="488"/>
      <c r="AI3" s="488"/>
      <c r="AJ3" s="488"/>
      <c r="AK3" s="488"/>
      <c r="AL3" s="558"/>
      <c r="AM3" s="487" t="s">
        <v>82</v>
      </c>
      <c r="AN3" s="488"/>
      <c r="AO3" s="488"/>
      <c r="AP3" s="488"/>
      <c r="AQ3" s="488"/>
      <c r="AR3" s="488"/>
      <c r="AS3" s="488"/>
      <c r="AT3" s="488"/>
      <c r="AU3" s="488"/>
      <c r="AV3" s="488"/>
      <c r="AW3" s="488"/>
      <c r="AX3" s="558"/>
      <c r="AY3" s="550" t="s">
        <v>1</v>
      </c>
      <c r="AZ3" s="551"/>
      <c r="BA3" s="551"/>
      <c r="BB3" s="551"/>
      <c r="BC3" s="551"/>
      <c r="BD3" s="551"/>
      <c r="BE3" s="551"/>
      <c r="BF3" s="551"/>
      <c r="BG3" s="551"/>
      <c r="BH3" s="551"/>
      <c r="BI3" s="551"/>
      <c r="BJ3" s="551"/>
      <c r="BK3" s="551"/>
      <c r="BL3" s="551"/>
      <c r="BM3" s="600"/>
      <c r="BN3" s="487" t="s">
        <v>83</v>
      </c>
      <c r="BO3" s="488"/>
      <c r="BP3" s="488"/>
      <c r="BQ3" s="488"/>
      <c r="BR3" s="488"/>
      <c r="BS3" s="488"/>
      <c r="BT3" s="488"/>
      <c r="BU3" s="558"/>
      <c r="BV3" s="487" t="s">
        <v>84</v>
      </c>
      <c r="BW3" s="488"/>
      <c r="BX3" s="488"/>
      <c r="BY3" s="488"/>
      <c r="BZ3" s="488"/>
      <c r="CA3" s="488"/>
      <c r="CB3" s="488"/>
      <c r="CC3" s="558"/>
      <c r="CD3" s="550" t="s">
        <v>1</v>
      </c>
      <c r="CE3" s="551"/>
      <c r="CF3" s="551"/>
      <c r="CG3" s="551"/>
      <c r="CH3" s="551"/>
      <c r="CI3" s="551"/>
      <c r="CJ3" s="551"/>
      <c r="CK3" s="551"/>
      <c r="CL3" s="551"/>
      <c r="CM3" s="551"/>
      <c r="CN3" s="551"/>
      <c r="CO3" s="551"/>
      <c r="CP3" s="551"/>
      <c r="CQ3" s="551"/>
      <c r="CR3" s="551"/>
      <c r="CS3" s="600"/>
      <c r="CT3" s="487" t="s">
        <v>85</v>
      </c>
      <c r="CU3" s="488"/>
      <c r="CV3" s="488"/>
      <c r="CW3" s="488"/>
      <c r="CX3" s="488"/>
      <c r="CY3" s="488"/>
      <c r="CZ3" s="488"/>
      <c r="DA3" s="558"/>
      <c r="DB3" s="487" t="s">
        <v>86</v>
      </c>
      <c r="DC3" s="488"/>
      <c r="DD3" s="488"/>
      <c r="DE3" s="488"/>
      <c r="DF3" s="488"/>
      <c r="DG3" s="488"/>
      <c r="DH3" s="488"/>
      <c r="DI3" s="558"/>
    </row>
    <row r="4" spans="1:119" ht="18.75" customHeight="1" x14ac:dyDescent="0.2">
      <c r="A4" s="169"/>
      <c r="B4" s="566"/>
      <c r="C4" s="567"/>
      <c r="D4" s="567"/>
      <c r="E4" s="568"/>
      <c r="F4" s="568"/>
      <c r="G4" s="568"/>
      <c r="H4" s="568"/>
      <c r="I4" s="568"/>
      <c r="J4" s="568"/>
      <c r="K4" s="568"/>
      <c r="L4" s="568"/>
      <c r="M4" s="568"/>
      <c r="N4" s="568"/>
      <c r="O4" s="568"/>
      <c r="P4" s="568"/>
      <c r="Q4" s="568"/>
      <c r="R4" s="572"/>
      <c r="S4" s="572"/>
      <c r="T4" s="572"/>
      <c r="U4" s="572"/>
      <c r="V4" s="573"/>
      <c r="W4" s="559"/>
      <c r="X4" s="369"/>
      <c r="Y4" s="369"/>
      <c r="Z4" s="369"/>
      <c r="AA4" s="369"/>
      <c r="AB4" s="567"/>
      <c r="AC4" s="572"/>
      <c r="AD4" s="369"/>
      <c r="AE4" s="369"/>
      <c r="AF4" s="369"/>
      <c r="AG4" s="369"/>
      <c r="AH4" s="369"/>
      <c r="AI4" s="369"/>
      <c r="AJ4" s="369"/>
      <c r="AK4" s="369"/>
      <c r="AL4" s="560"/>
      <c r="AM4" s="509"/>
      <c r="AN4" s="407"/>
      <c r="AO4" s="407"/>
      <c r="AP4" s="407"/>
      <c r="AQ4" s="407"/>
      <c r="AR4" s="407"/>
      <c r="AS4" s="407"/>
      <c r="AT4" s="407"/>
      <c r="AU4" s="407"/>
      <c r="AV4" s="407"/>
      <c r="AW4" s="407"/>
      <c r="AX4" s="599"/>
      <c r="AY4" s="444" t="s">
        <v>87</v>
      </c>
      <c r="AZ4" s="445"/>
      <c r="BA4" s="445"/>
      <c r="BB4" s="445"/>
      <c r="BC4" s="445"/>
      <c r="BD4" s="445"/>
      <c r="BE4" s="445"/>
      <c r="BF4" s="445"/>
      <c r="BG4" s="445"/>
      <c r="BH4" s="445"/>
      <c r="BI4" s="445"/>
      <c r="BJ4" s="445"/>
      <c r="BK4" s="445"/>
      <c r="BL4" s="445"/>
      <c r="BM4" s="446"/>
      <c r="BN4" s="447">
        <v>61550794</v>
      </c>
      <c r="BO4" s="448"/>
      <c r="BP4" s="448"/>
      <c r="BQ4" s="448"/>
      <c r="BR4" s="448"/>
      <c r="BS4" s="448"/>
      <c r="BT4" s="448"/>
      <c r="BU4" s="449"/>
      <c r="BV4" s="447">
        <v>59131500</v>
      </c>
      <c r="BW4" s="448"/>
      <c r="BX4" s="448"/>
      <c r="BY4" s="448"/>
      <c r="BZ4" s="448"/>
      <c r="CA4" s="448"/>
      <c r="CB4" s="448"/>
      <c r="CC4" s="449"/>
      <c r="CD4" s="584" t="s">
        <v>88</v>
      </c>
      <c r="CE4" s="585"/>
      <c r="CF4" s="585"/>
      <c r="CG4" s="585"/>
      <c r="CH4" s="585"/>
      <c r="CI4" s="585"/>
      <c r="CJ4" s="585"/>
      <c r="CK4" s="585"/>
      <c r="CL4" s="585"/>
      <c r="CM4" s="585"/>
      <c r="CN4" s="585"/>
      <c r="CO4" s="585"/>
      <c r="CP4" s="585"/>
      <c r="CQ4" s="585"/>
      <c r="CR4" s="585"/>
      <c r="CS4" s="586"/>
      <c r="CT4" s="587">
        <v>8.6999999999999993</v>
      </c>
      <c r="CU4" s="588"/>
      <c r="CV4" s="588"/>
      <c r="CW4" s="588"/>
      <c r="CX4" s="588"/>
      <c r="CY4" s="588"/>
      <c r="CZ4" s="588"/>
      <c r="DA4" s="589"/>
      <c r="DB4" s="587">
        <v>9.4</v>
      </c>
      <c r="DC4" s="588"/>
      <c r="DD4" s="588"/>
      <c r="DE4" s="588"/>
      <c r="DF4" s="588"/>
      <c r="DG4" s="588"/>
      <c r="DH4" s="588"/>
      <c r="DI4" s="589"/>
    </row>
    <row r="5" spans="1:119" ht="18.75" customHeight="1" x14ac:dyDescent="0.2">
      <c r="A5" s="169"/>
      <c r="B5" s="594"/>
      <c r="C5" s="408"/>
      <c r="D5" s="408"/>
      <c r="E5" s="595"/>
      <c r="F5" s="595"/>
      <c r="G5" s="595"/>
      <c r="H5" s="595"/>
      <c r="I5" s="595"/>
      <c r="J5" s="595"/>
      <c r="K5" s="595"/>
      <c r="L5" s="595"/>
      <c r="M5" s="595"/>
      <c r="N5" s="595"/>
      <c r="O5" s="595"/>
      <c r="P5" s="595"/>
      <c r="Q5" s="595"/>
      <c r="R5" s="406"/>
      <c r="S5" s="406"/>
      <c r="T5" s="406"/>
      <c r="U5" s="406"/>
      <c r="V5" s="598"/>
      <c r="W5" s="509"/>
      <c r="X5" s="407"/>
      <c r="Y5" s="407"/>
      <c r="Z5" s="407"/>
      <c r="AA5" s="407"/>
      <c r="AB5" s="408"/>
      <c r="AC5" s="406"/>
      <c r="AD5" s="407"/>
      <c r="AE5" s="407"/>
      <c r="AF5" s="407"/>
      <c r="AG5" s="407"/>
      <c r="AH5" s="407"/>
      <c r="AI5" s="407"/>
      <c r="AJ5" s="407"/>
      <c r="AK5" s="407"/>
      <c r="AL5" s="599"/>
      <c r="AM5" s="475" t="s">
        <v>89</v>
      </c>
      <c r="AN5" s="375"/>
      <c r="AO5" s="375"/>
      <c r="AP5" s="375"/>
      <c r="AQ5" s="375"/>
      <c r="AR5" s="375"/>
      <c r="AS5" s="375"/>
      <c r="AT5" s="376"/>
      <c r="AU5" s="476" t="s">
        <v>90</v>
      </c>
      <c r="AV5" s="477"/>
      <c r="AW5" s="477"/>
      <c r="AX5" s="477"/>
      <c r="AY5" s="432" t="s">
        <v>91</v>
      </c>
      <c r="AZ5" s="433"/>
      <c r="BA5" s="433"/>
      <c r="BB5" s="433"/>
      <c r="BC5" s="433"/>
      <c r="BD5" s="433"/>
      <c r="BE5" s="433"/>
      <c r="BF5" s="433"/>
      <c r="BG5" s="433"/>
      <c r="BH5" s="433"/>
      <c r="BI5" s="433"/>
      <c r="BJ5" s="433"/>
      <c r="BK5" s="433"/>
      <c r="BL5" s="433"/>
      <c r="BM5" s="434"/>
      <c r="BN5" s="418">
        <v>58721826</v>
      </c>
      <c r="BO5" s="419"/>
      <c r="BP5" s="419"/>
      <c r="BQ5" s="419"/>
      <c r="BR5" s="419"/>
      <c r="BS5" s="419"/>
      <c r="BT5" s="419"/>
      <c r="BU5" s="420"/>
      <c r="BV5" s="418">
        <v>56264664</v>
      </c>
      <c r="BW5" s="419"/>
      <c r="BX5" s="419"/>
      <c r="BY5" s="419"/>
      <c r="BZ5" s="419"/>
      <c r="CA5" s="419"/>
      <c r="CB5" s="419"/>
      <c r="CC5" s="420"/>
      <c r="CD5" s="458" t="s">
        <v>92</v>
      </c>
      <c r="CE5" s="378"/>
      <c r="CF5" s="378"/>
      <c r="CG5" s="378"/>
      <c r="CH5" s="378"/>
      <c r="CI5" s="378"/>
      <c r="CJ5" s="378"/>
      <c r="CK5" s="378"/>
      <c r="CL5" s="378"/>
      <c r="CM5" s="378"/>
      <c r="CN5" s="378"/>
      <c r="CO5" s="378"/>
      <c r="CP5" s="378"/>
      <c r="CQ5" s="378"/>
      <c r="CR5" s="378"/>
      <c r="CS5" s="459"/>
      <c r="CT5" s="415">
        <v>91.1</v>
      </c>
      <c r="CU5" s="416"/>
      <c r="CV5" s="416"/>
      <c r="CW5" s="416"/>
      <c r="CX5" s="416"/>
      <c r="CY5" s="416"/>
      <c r="CZ5" s="416"/>
      <c r="DA5" s="417"/>
      <c r="DB5" s="415">
        <v>93.2</v>
      </c>
      <c r="DC5" s="416"/>
      <c r="DD5" s="416"/>
      <c r="DE5" s="416"/>
      <c r="DF5" s="416"/>
      <c r="DG5" s="416"/>
      <c r="DH5" s="416"/>
      <c r="DI5" s="417"/>
    </row>
    <row r="6" spans="1:119" ht="18.75" customHeight="1" x14ac:dyDescent="0.2">
      <c r="A6" s="169"/>
      <c r="B6" s="564" t="s">
        <v>93</v>
      </c>
      <c r="C6" s="405"/>
      <c r="D6" s="405"/>
      <c r="E6" s="565"/>
      <c r="F6" s="565"/>
      <c r="G6" s="565"/>
      <c r="H6" s="565"/>
      <c r="I6" s="565"/>
      <c r="J6" s="565"/>
      <c r="K6" s="565"/>
      <c r="L6" s="565" t="s">
        <v>94</v>
      </c>
      <c r="M6" s="565"/>
      <c r="N6" s="565"/>
      <c r="O6" s="565"/>
      <c r="P6" s="565"/>
      <c r="Q6" s="565"/>
      <c r="R6" s="403"/>
      <c r="S6" s="403"/>
      <c r="T6" s="403"/>
      <c r="U6" s="403"/>
      <c r="V6" s="571"/>
      <c r="W6" s="508" t="s">
        <v>95</v>
      </c>
      <c r="X6" s="404"/>
      <c r="Y6" s="404"/>
      <c r="Z6" s="404"/>
      <c r="AA6" s="404"/>
      <c r="AB6" s="405"/>
      <c r="AC6" s="576" t="s">
        <v>96</v>
      </c>
      <c r="AD6" s="577"/>
      <c r="AE6" s="577"/>
      <c r="AF6" s="577"/>
      <c r="AG6" s="577"/>
      <c r="AH6" s="577"/>
      <c r="AI6" s="577"/>
      <c r="AJ6" s="577"/>
      <c r="AK6" s="577"/>
      <c r="AL6" s="578"/>
      <c r="AM6" s="475" t="s">
        <v>97</v>
      </c>
      <c r="AN6" s="375"/>
      <c r="AO6" s="375"/>
      <c r="AP6" s="375"/>
      <c r="AQ6" s="375"/>
      <c r="AR6" s="375"/>
      <c r="AS6" s="375"/>
      <c r="AT6" s="376"/>
      <c r="AU6" s="476" t="s">
        <v>90</v>
      </c>
      <c r="AV6" s="477"/>
      <c r="AW6" s="477"/>
      <c r="AX6" s="477"/>
      <c r="AY6" s="432" t="s">
        <v>98</v>
      </c>
      <c r="AZ6" s="433"/>
      <c r="BA6" s="433"/>
      <c r="BB6" s="433"/>
      <c r="BC6" s="433"/>
      <c r="BD6" s="433"/>
      <c r="BE6" s="433"/>
      <c r="BF6" s="433"/>
      <c r="BG6" s="433"/>
      <c r="BH6" s="433"/>
      <c r="BI6" s="433"/>
      <c r="BJ6" s="433"/>
      <c r="BK6" s="433"/>
      <c r="BL6" s="433"/>
      <c r="BM6" s="434"/>
      <c r="BN6" s="418">
        <v>2828968</v>
      </c>
      <c r="BO6" s="419"/>
      <c r="BP6" s="419"/>
      <c r="BQ6" s="419"/>
      <c r="BR6" s="419"/>
      <c r="BS6" s="419"/>
      <c r="BT6" s="419"/>
      <c r="BU6" s="420"/>
      <c r="BV6" s="418">
        <v>2866836</v>
      </c>
      <c r="BW6" s="419"/>
      <c r="BX6" s="419"/>
      <c r="BY6" s="419"/>
      <c r="BZ6" s="419"/>
      <c r="CA6" s="419"/>
      <c r="CB6" s="419"/>
      <c r="CC6" s="420"/>
      <c r="CD6" s="458" t="s">
        <v>99</v>
      </c>
      <c r="CE6" s="378"/>
      <c r="CF6" s="378"/>
      <c r="CG6" s="378"/>
      <c r="CH6" s="378"/>
      <c r="CI6" s="378"/>
      <c r="CJ6" s="378"/>
      <c r="CK6" s="378"/>
      <c r="CL6" s="378"/>
      <c r="CM6" s="378"/>
      <c r="CN6" s="378"/>
      <c r="CO6" s="378"/>
      <c r="CP6" s="378"/>
      <c r="CQ6" s="378"/>
      <c r="CR6" s="378"/>
      <c r="CS6" s="459"/>
      <c r="CT6" s="561">
        <v>91.5</v>
      </c>
      <c r="CU6" s="562"/>
      <c r="CV6" s="562"/>
      <c r="CW6" s="562"/>
      <c r="CX6" s="562"/>
      <c r="CY6" s="562"/>
      <c r="CZ6" s="562"/>
      <c r="DA6" s="563"/>
      <c r="DB6" s="561">
        <v>94.1</v>
      </c>
      <c r="DC6" s="562"/>
      <c r="DD6" s="562"/>
      <c r="DE6" s="562"/>
      <c r="DF6" s="562"/>
      <c r="DG6" s="562"/>
      <c r="DH6" s="562"/>
      <c r="DI6" s="563"/>
    </row>
    <row r="7" spans="1:119" ht="18.75" customHeight="1" x14ac:dyDescent="0.2">
      <c r="A7" s="169"/>
      <c r="B7" s="566"/>
      <c r="C7" s="567"/>
      <c r="D7" s="567"/>
      <c r="E7" s="568"/>
      <c r="F7" s="568"/>
      <c r="G7" s="568"/>
      <c r="H7" s="568"/>
      <c r="I7" s="568"/>
      <c r="J7" s="568"/>
      <c r="K7" s="568"/>
      <c r="L7" s="568"/>
      <c r="M7" s="568"/>
      <c r="N7" s="568"/>
      <c r="O7" s="568"/>
      <c r="P7" s="568"/>
      <c r="Q7" s="568"/>
      <c r="R7" s="572"/>
      <c r="S7" s="572"/>
      <c r="T7" s="572"/>
      <c r="U7" s="572"/>
      <c r="V7" s="573"/>
      <c r="W7" s="559"/>
      <c r="X7" s="369"/>
      <c r="Y7" s="369"/>
      <c r="Z7" s="369"/>
      <c r="AA7" s="369"/>
      <c r="AB7" s="567"/>
      <c r="AC7" s="579"/>
      <c r="AD7" s="370"/>
      <c r="AE7" s="370"/>
      <c r="AF7" s="370"/>
      <c r="AG7" s="370"/>
      <c r="AH7" s="370"/>
      <c r="AI7" s="370"/>
      <c r="AJ7" s="370"/>
      <c r="AK7" s="370"/>
      <c r="AL7" s="580"/>
      <c r="AM7" s="475" t="s">
        <v>100</v>
      </c>
      <c r="AN7" s="375"/>
      <c r="AO7" s="375"/>
      <c r="AP7" s="375"/>
      <c r="AQ7" s="375"/>
      <c r="AR7" s="375"/>
      <c r="AS7" s="375"/>
      <c r="AT7" s="376"/>
      <c r="AU7" s="476" t="s">
        <v>101</v>
      </c>
      <c r="AV7" s="477"/>
      <c r="AW7" s="477"/>
      <c r="AX7" s="477"/>
      <c r="AY7" s="432" t="s">
        <v>102</v>
      </c>
      <c r="AZ7" s="433"/>
      <c r="BA7" s="433"/>
      <c r="BB7" s="433"/>
      <c r="BC7" s="433"/>
      <c r="BD7" s="433"/>
      <c r="BE7" s="433"/>
      <c r="BF7" s="433"/>
      <c r="BG7" s="433"/>
      <c r="BH7" s="433"/>
      <c r="BI7" s="433"/>
      <c r="BJ7" s="433"/>
      <c r="BK7" s="433"/>
      <c r="BL7" s="433"/>
      <c r="BM7" s="434"/>
      <c r="BN7" s="418">
        <v>251543</v>
      </c>
      <c r="BO7" s="419"/>
      <c r="BP7" s="419"/>
      <c r="BQ7" s="419"/>
      <c r="BR7" s="419"/>
      <c r="BS7" s="419"/>
      <c r="BT7" s="419"/>
      <c r="BU7" s="420"/>
      <c r="BV7" s="418">
        <v>134346</v>
      </c>
      <c r="BW7" s="419"/>
      <c r="BX7" s="419"/>
      <c r="BY7" s="419"/>
      <c r="BZ7" s="419"/>
      <c r="CA7" s="419"/>
      <c r="CB7" s="419"/>
      <c r="CC7" s="420"/>
      <c r="CD7" s="458" t="s">
        <v>103</v>
      </c>
      <c r="CE7" s="378"/>
      <c r="CF7" s="378"/>
      <c r="CG7" s="378"/>
      <c r="CH7" s="378"/>
      <c r="CI7" s="378"/>
      <c r="CJ7" s="378"/>
      <c r="CK7" s="378"/>
      <c r="CL7" s="378"/>
      <c r="CM7" s="378"/>
      <c r="CN7" s="378"/>
      <c r="CO7" s="378"/>
      <c r="CP7" s="378"/>
      <c r="CQ7" s="378"/>
      <c r="CR7" s="378"/>
      <c r="CS7" s="459"/>
      <c r="CT7" s="418">
        <v>29543893</v>
      </c>
      <c r="CU7" s="419"/>
      <c r="CV7" s="419"/>
      <c r="CW7" s="419"/>
      <c r="CX7" s="419"/>
      <c r="CY7" s="419"/>
      <c r="CZ7" s="419"/>
      <c r="DA7" s="420"/>
      <c r="DB7" s="418">
        <v>28930233</v>
      </c>
      <c r="DC7" s="419"/>
      <c r="DD7" s="419"/>
      <c r="DE7" s="419"/>
      <c r="DF7" s="419"/>
      <c r="DG7" s="419"/>
      <c r="DH7" s="419"/>
      <c r="DI7" s="420"/>
    </row>
    <row r="8" spans="1:119" ht="18.75" customHeight="1" thickBot="1" x14ac:dyDescent="0.25">
      <c r="A8" s="169"/>
      <c r="B8" s="569"/>
      <c r="C8" s="514"/>
      <c r="D8" s="514"/>
      <c r="E8" s="570"/>
      <c r="F8" s="570"/>
      <c r="G8" s="570"/>
      <c r="H8" s="570"/>
      <c r="I8" s="570"/>
      <c r="J8" s="570"/>
      <c r="K8" s="570"/>
      <c r="L8" s="570"/>
      <c r="M8" s="570"/>
      <c r="N8" s="570"/>
      <c r="O8" s="570"/>
      <c r="P8" s="570"/>
      <c r="Q8" s="570"/>
      <c r="R8" s="574"/>
      <c r="S8" s="574"/>
      <c r="T8" s="574"/>
      <c r="U8" s="574"/>
      <c r="V8" s="575"/>
      <c r="W8" s="489"/>
      <c r="X8" s="490"/>
      <c r="Y8" s="490"/>
      <c r="Z8" s="490"/>
      <c r="AA8" s="490"/>
      <c r="AB8" s="514"/>
      <c r="AC8" s="581"/>
      <c r="AD8" s="582"/>
      <c r="AE8" s="582"/>
      <c r="AF8" s="582"/>
      <c r="AG8" s="582"/>
      <c r="AH8" s="582"/>
      <c r="AI8" s="582"/>
      <c r="AJ8" s="582"/>
      <c r="AK8" s="582"/>
      <c r="AL8" s="583"/>
      <c r="AM8" s="475" t="s">
        <v>104</v>
      </c>
      <c r="AN8" s="375"/>
      <c r="AO8" s="375"/>
      <c r="AP8" s="375"/>
      <c r="AQ8" s="375"/>
      <c r="AR8" s="375"/>
      <c r="AS8" s="375"/>
      <c r="AT8" s="376"/>
      <c r="AU8" s="476" t="s">
        <v>90</v>
      </c>
      <c r="AV8" s="477"/>
      <c r="AW8" s="477"/>
      <c r="AX8" s="477"/>
      <c r="AY8" s="432" t="s">
        <v>105</v>
      </c>
      <c r="AZ8" s="433"/>
      <c r="BA8" s="433"/>
      <c r="BB8" s="433"/>
      <c r="BC8" s="433"/>
      <c r="BD8" s="433"/>
      <c r="BE8" s="433"/>
      <c r="BF8" s="433"/>
      <c r="BG8" s="433"/>
      <c r="BH8" s="433"/>
      <c r="BI8" s="433"/>
      <c r="BJ8" s="433"/>
      <c r="BK8" s="433"/>
      <c r="BL8" s="433"/>
      <c r="BM8" s="434"/>
      <c r="BN8" s="418">
        <v>2577425</v>
      </c>
      <c r="BO8" s="419"/>
      <c r="BP8" s="419"/>
      <c r="BQ8" s="419"/>
      <c r="BR8" s="419"/>
      <c r="BS8" s="419"/>
      <c r="BT8" s="419"/>
      <c r="BU8" s="420"/>
      <c r="BV8" s="418">
        <v>2732490</v>
      </c>
      <c r="BW8" s="419"/>
      <c r="BX8" s="419"/>
      <c r="BY8" s="419"/>
      <c r="BZ8" s="419"/>
      <c r="CA8" s="419"/>
      <c r="CB8" s="419"/>
      <c r="CC8" s="420"/>
      <c r="CD8" s="458" t="s">
        <v>106</v>
      </c>
      <c r="CE8" s="378"/>
      <c r="CF8" s="378"/>
      <c r="CG8" s="378"/>
      <c r="CH8" s="378"/>
      <c r="CI8" s="378"/>
      <c r="CJ8" s="378"/>
      <c r="CK8" s="378"/>
      <c r="CL8" s="378"/>
      <c r="CM8" s="378"/>
      <c r="CN8" s="378"/>
      <c r="CO8" s="378"/>
      <c r="CP8" s="378"/>
      <c r="CQ8" s="378"/>
      <c r="CR8" s="378"/>
      <c r="CS8" s="459"/>
      <c r="CT8" s="521">
        <v>0.69</v>
      </c>
      <c r="CU8" s="522"/>
      <c r="CV8" s="522"/>
      <c r="CW8" s="522"/>
      <c r="CX8" s="522"/>
      <c r="CY8" s="522"/>
      <c r="CZ8" s="522"/>
      <c r="DA8" s="523"/>
      <c r="DB8" s="521">
        <v>0.7</v>
      </c>
      <c r="DC8" s="522"/>
      <c r="DD8" s="522"/>
      <c r="DE8" s="522"/>
      <c r="DF8" s="522"/>
      <c r="DG8" s="522"/>
      <c r="DH8" s="522"/>
      <c r="DI8" s="523"/>
    </row>
    <row r="9" spans="1:119" ht="18.75" customHeight="1" thickBot="1" x14ac:dyDescent="0.25">
      <c r="A9" s="169"/>
      <c r="B9" s="550" t="s">
        <v>107</v>
      </c>
      <c r="C9" s="551"/>
      <c r="D9" s="551"/>
      <c r="E9" s="551"/>
      <c r="F9" s="551"/>
      <c r="G9" s="551"/>
      <c r="H9" s="551"/>
      <c r="I9" s="551"/>
      <c r="J9" s="551"/>
      <c r="K9" s="469"/>
      <c r="L9" s="552" t="s">
        <v>108</v>
      </c>
      <c r="M9" s="553"/>
      <c r="N9" s="553"/>
      <c r="O9" s="553"/>
      <c r="P9" s="553"/>
      <c r="Q9" s="554"/>
      <c r="R9" s="555">
        <v>116228</v>
      </c>
      <c r="S9" s="556"/>
      <c r="T9" s="556"/>
      <c r="U9" s="556"/>
      <c r="V9" s="557"/>
      <c r="W9" s="487" t="s">
        <v>109</v>
      </c>
      <c r="X9" s="488"/>
      <c r="Y9" s="488"/>
      <c r="Z9" s="488"/>
      <c r="AA9" s="488"/>
      <c r="AB9" s="488"/>
      <c r="AC9" s="488"/>
      <c r="AD9" s="488"/>
      <c r="AE9" s="488"/>
      <c r="AF9" s="488"/>
      <c r="AG9" s="488"/>
      <c r="AH9" s="488"/>
      <c r="AI9" s="488"/>
      <c r="AJ9" s="488"/>
      <c r="AK9" s="488"/>
      <c r="AL9" s="558"/>
      <c r="AM9" s="475" t="s">
        <v>110</v>
      </c>
      <c r="AN9" s="375"/>
      <c r="AO9" s="375"/>
      <c r="AP9" s="375"/>
      <c r="AQ9" s="375"/>
      <c r="AR9" s="375"/>
      <c r="AS9" s="375"/>
      <c r="AT9" s="376"/>
      <c r="AU9" s="476" t="s">
        <v>90</v>
      </c>
      <c r="AV9" s="477"/>
      <c r="AW9" s="477"/>
      <c r="AX9" s="477"/>
      <c r="AY9" s="432" t="s">
        <v>111</v>
      </c>
      <c r="AZ9" s="433"/>
      <c r="BA9" s="433"/>
      <c r="BB9" s="433"/>
      <c r="BC9" s="433"/>
      <c r="BD9" s="433"/>
      <c r="BE9" s="433"/>
      <c r="BF9" s="433"/>
      <c r="BG9" s="433"/>
      <c r="BH9" s="433"/>
      <c r="BI9" s="433"/>
      <c r="BJ9" s="433"/>
      <c r="BK9" s="433"/>
      <c r="BL9" s="433"/>
      <c r="BM9" s="434"/>
      <c r="BN9" s="418">
        <v>-155065</v>
      </c>
      <c r="BO9" s="419"/>
      <c r="BP9" s="419"/>
      <c r="BQ9" s="419"/>
      <c r="BR9" s="419"/>
      <c r="BS9" s="419"/>
      <c r="BT9" s="419"/>
      <c r="BU9" s="420"/>
      <c r="BV9" s="418">
        <v>-553206</v>
      </c>
      <c r="BW9" s="419"/>
      <c r="BX9" s="419"/>
      <c r="BY9" s="419"/>
      <c r="BZ9" s="419"/>
      <c r="CA9" s="419"/>
      <c r="CB9" s="419"/>
      <c r="CC9" s="420"/>
      <c r="CD9" s="458" t="s">
        <v>112</v>
      </c>
      <c r="CE9" s="378"/>
      <c r="CF9" s="378"/>
      <c r="CG9" s="378"/>
      <c r="CH9" s="378"/>
      <c r="CI9" s="378"/>
      <c r="CJ9" s="378"/>
      <c r="CK9" s="378"/>
      <c r="CL9" s="378"/>
      <c r="CM9" s="378"/>
      <c r="CN9" s="378"/>
      <c r="CO9" s="378"/>
      <c r="CP9" s="378"/>
      <c r="CQ9" s="378"/>
      <c r="CR9" s="378"/>
      <c r="CS9" s="459"/>
      <c r="CT9" s="415">
        <v>10.4</v>
      </c>
      <c r="CU9" s="416"/>
      <c r="CV9" s="416"/>
      <c r="CW9" s="416"/>
      <c r="CX9" s="416"/>
      <c r="CY9" s="416"/>
      <c r="CZ9" s="416"/>
      <c r="DA9" s="417"/>
      <c r="DB9" s="415">
        <v>10.5</v>
      </c>
      <c r="DC9" s="416"/>
      <c r="DD9" s="416"/>
      <c r="DE9" s="416"/>
      <c r="DF9" s="416"/>
      <c r="DG9" s="416"/>
      <c r="DH9" s="416"/>
      <c r="DI9" s="417"/>
    </row>
    <row r="10" spans="1:119" ht="18.75" customHeight="1" thickBot="1" x14ac:dyDescent="0.25">
      <c r="A10" s="169"/>
      <c r="B10" s="550"/>
      <c r="C10" s="551"/>
      <c r="D10" s="551"/>
      <c r="E10" s="551"/>
      <c r="F10" s="551"/>
      <c r="G10" s="551"/>
      <c r="H10" s="551"/>
      <c r="I10" s="551"/>
      <c r="J10" s="551"/>
      <c r="K10" s="469"/>
      <c r="L10" s="374" t="s">
        <v>113</v>
      </c>
      <c r="M10" s="375"/>
      <c r="N10" s="375"/>
      <c r="O10" s="375"/>
      <c r="P10" s="375"/>
      <c r="Q10" s="376"/>
      <c r="R10" s="371">
        <v>118919</v>
      </c>
      <c r="S10" s="372"/>
      <c r="T10" s="372"/>
      <c r="U10" s="372"/>
      <c r="V10" s="431"/>
      <c r="W10" s="559"/>
      <c r="X10" s="369"/>
      <c r="Y10" s="369"/>
      <c r="Z10" s="369"/>
      <c r="AA10" s="369"/>
      <c r="AB10" s="369"/>
      <c r="AC10" s="369"/>
      <c r="AD10" s="369"/>
      <c r="AE10" s="369"/>
      <c r="AF10" s="369"/>
      <c r="AG10" s="369"/>
      <c r="AH10" s="369"/>
      <c r="AI10" s="369"/>
      <c r="AJ10" s="369"/>
      <c r="AK10" s="369"/>
      <c r="AL10" s="560"/>
      <c r="AM10" s="475" t="s">
        <v>114</v>
      </c>
      <c r="AN10" s="375"/>
      <c r="AO10" s="375"/>
      <c r="AP10" s="375"/>
      <c r="AQ10" s="375"/>
      <c r="AR10" s="375"/>
      <c r="AS10" s="375"/>
      <c r="AT10" s="376"/>
      <c r="AU10" s="476" t="s">
        <v>90</v>
      </c>
      <c r="AV10" s="477"/>
      <c r="AW10" s="477"/>
      <c r="AX10" s="477"/>
      <c r="AY10" s="432" t="s">
        <v>115</v>
      </c>
      <c r="AZ10" s="433"/>
      <c r="BA10" s="433"/>
      <c r="BB10" s="433"/>
      <c r="BC10" s="433"/>
      <c r="BD10" s="433"/>
      <c r="BE10" s="433"/>
      <c r="BF10" s="433"/>
      <c r="BG10" s="433"/>
      <c r="BH10" s="433"/>
      <c r="BI10" s="433"/>
      <c r="BJ10" s="433"/>
      <c r="BK10" s="433"/>
      <c r="BL10" s="433"/>
      <c r="BM10" s="434"/>
      <c r="BN10" s="418">
        <v>1886646</v>
      </c>
      <c r="BO10" s="419"/>
      <c r="BP10" s="419"/>
      <c r="BQ10" s="419"/>
      <c r="BR10" s="419"/>
      <c r="BS10" s="419"/>
      <c r="BT10" s="419"/>
      <c r="BU10" s="420"/>
      <c r="BV10" s="418">
        <v>2000326</v>
      </c>
      <c r="BW10" s="419"/>
      <c r="BX10" s="419"/>
      <c r="BY10" s="419"/>
      <c r="BZ10" s="419"/>
      <c r="CA10" s="419"/>
      <c r="CB10" s="419"/>
      <c r="CC10" s="42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0"/>
      <c r="C11" s="551"/>
      <c r="D11" s="551"/>
      <c r="E11" s="551"/>
      <c r="F11" s="551"/>
      <c r="G11" s="551"/>
      <c r="H11" s="551"/>
      <c r="I11" s="551"/>
      <c r="J11" s="551"/>
      <c r="K11" s="469"/>
      <c r="L11" s="379" t="s">
        <v>117</v>
      </c>
      <c r="M11" s="380"/>
      <c r="N11" s="380"/>
      <c r="O11" s="380"/>
      <c r="P11" s="380"/>
      <c r="Q11" s="381"/>
      <c r="R11" s="547" t="s">
        <v>118</v>
      </c>
      <c r="S11" s="548"/>
      <c r="T11" s="548"/>
      <c r="U11" s="548"/>
      <c r="V11" s="549"/>
      <c r="W11" s="559"/>
      <c r="X11" s="369"/>
      <c r="Y11" s="369"/>
      <c r="Z11" s="369"/>
      <c r="AA11" s="369"/>
      <c r="AB11" s="369"/>
      <c r="AC11" s="369"/>
      <c r="AD11" s="369"/>
      <c r="AE11" s="369"/>
      <c r="AF11" s="369"/>
      <c r="AG11" s="369"/>
      <c r="AH11" s="369"/>
      <c r="AI11" s="369"/>
      <c r="AJ11" s="369"/>
      <c r="AK11" s="369"/>
      <c r="AL11" s="560"/>
      <c r="AM11" s="475" t="s">
        <v>119</v>
      </c>
      <c r="AN11" s="375"/>
      <c r="AO11" s="375"/>
      <c r="AP11" s="375"/>
      <c r="AQ11" s="375"/>
      <c r="AR11" s="375"/>
      <c r="AS11" s="375"/>
      <c r="AT11" s="376"/>
      <c r="AU11" s="476" t="s">
        <v>101</v>
      </c>
      <c r="AV11" s="477"/>
      <c r="AW11" s="477"/>
      <c r="AX11" s="477"/>
      <c r="AY11" s="432" t="s">
        <v>120</v>
      </c>
      <c r="AZ11" s="433"/>
      <c r="BA11" s="433"/>
      <c r="BB11" s="433"/>
      <c r="BC11" s="433"/>
      <c r="BD11" s="433"/>
      <c r="BE11" s="433"/>
      <c r="BF11" s="433"/>
      <c r="BG11" s="433"/>
      <c r="BH11" s="433"/>
      <c r="BI11" s="433"/>
      <c r="BJ11" s="433"/>
      <c r="BK11" s="433"/>
      <c r="BL11" s="433"/>
      <c r="BM11" s="434"/>
      <c r="BN11" s="418">
        <v>0</v>
      </c>
      <c r="BO11" s="419"/>
      <c r="BP11" s="419"/>
      <c r="BQ11" s="419"/>
      <c r="BR11" s="419"/>
      <c r="BS11" s="419"/>
      <c r="BT11" s="419"/>
      <c r="BU11" s="420"/>
      <c r="BV11" s="418">
        <v>81604</v>
      </c>
      <c r="BW11" s="419"/>
      <c r="BX11" s="419"/>
      <c r="BY11" s="419"/>
      <c r="BZ11" s="419"/>
      <c r="CA11" s="419"/>
      <c r="CB11" s="419"/>
      <c r="CC11" s="420"/>
      <c r="CD11" s="458" t="s">
        <v>121</v>
      </c>
      <c r="CE11" s="378"/>
      <c r="CF11" s="378"/>
      <c r="CG11" s="378"/>
      <c r="CH11" s="378"/>
      <c r="CI11" s="378"/>
      <c r="CJ11" s="378"/>
      <c r="CK11" s="378"/>
      <c r="CL11" s="378"/>
      <c r="CM11" s="378"/>
      <c r="CN11" s="378"/>
      <c r="CO11" s="378"/>
      <c r="CP11" s="378"/>
      <c r="CQ11" s="378"/>
      <c r="CR11" s="378"/>
      <c r="CS11" s="459"/>
      <c r="CT11" s="521" t="s">
        <v>122</v>
      </c>
      <c r="CU11" s="522"/>
      <c r="CV11" s="522"/>
      <c r="CW11" s="522"/>
      <c r="CX11" s="522"/>
      <c r="CY11" s="522"/>
      <c r="CZ11" s="522"/>
      <c r="DA11" s="523"/>
      <c r="DB11" s="521" t="s">
        <v>122</v>
      </c>
      <c r="DC11" s="522"/>
      <c r="DD11" s="522"/>
      <c r="DE11" s="522"/>
      <c r="DF11" s="522"/>
      <c r="DG11" s="522"/>
      <c r="DH11" s="522"/>
      <c r="DI11" s="523"/>
    </row>
    <row r="12" spans="1:119" ht="18.75" customHeight="1" x14ac:dyDescent="0.2">
      <c r="A12" s="169"/>
      <c r="B12" s="524" t="s">
        <v>123</v>
      </c>
      <c r="C12" s="525"/>
      <c r="D12" s="525"/>
      <c r="E12" s="525"/>
      <c r="F12" s="525"/>
      <c r="G12" s="525"/>
      <c r="H12" s="525"/>
      <c r="I12" s="525"/>
      <c r="J12" s="525"/>
      <c r="K12" s="526"/>
      <c r="L12" s="533" t="s">
        <v>124</v>
      </c>
      <c r="M12" s="534"/>
      <c r="N12" s="534"/>
      <c r="O12" s="534"/>
      <c r="P12" s="534"/>
      <c r="Q12" s="535"/>
      <c r="R12" s="536">
        <v>112988</v>
      </c>
      <c r="S12" s="537"/>
      <c r="T12" s="537"/>
      <c r="U12" s="537"/>
      <c r="V12" s="538"/>
      <c r="W12" s="539" t="s">
        <v>1</v>
      </c>
      <c r="X12" s="477"/>
      <c r="Y12" s="477"/>
      <c r="Z12" s="477"/>
      <c r="AA12" s="477"/>
      <c r="AB12" s="540"/>
      <c r="AC12" s="541" t="s">
        <v>125</v>
      </c>
      <c r="AD12" s="542"/>
      <c r="AE12" s="542"/>
      <c r="AF12" s="542"/>
      <c r="AG12" s="543"/>
      <c r="AH12" s="541" t="s">
        <v>126</v>
      </c>
      <c r="AI12" s="542"/>
      <c r="AJ12" s="542"/>
      <c r="AK12" s="542"/>
      <c r="AL12" s="544"/>
      <c r="AM12" s="475" t="s">
        <v>127</v>
      </c>
      <c r="AN12" s="375"/>
      <c r="AO12" s="375"/>
      <c r="AP12" s="375"/>
      <c r="AQ12" s="375"/>
      <c r="AR12" s="375"/>
      <c r="AS12" s="375"/>
      <c r="AT12" s="376"/>
      <c r="AU12" s="476" t="s">
        <v>90</v>
      </c>
      <c r="AV12" s="477"/>
      <c r="AW12" s="477"/>
      <c r="AX12" s="477"/>
      <c r="AY12" s="432" t="s">
        <v>128</v>
      </c>
      <c r="AZ12" s="433"/>
      <c r="BA12" s="433"/>
      <c r="BB12" s="433"/>
      <c r="BC12" s="433"/>
      <c r="BD12" s="433"/>
      <c r="BE12" s="433"/>
      <c r="BF12" s="433"/>
      <c r="BG12" s="433"/>
      <c r="BH12" s="433"/>
      <c r="BI12" s="433"/>
      <c r="BJ12" s="433"/>
      <c r="BK12" s="433"/>
      <c r="BL12" s="433"/>
      <c r="BM12" s="434"/>
      <c r="BN12" s="418">
        <v>1826478</v>
      </c>
      <c r="BO12" s="419"/>
      <c r="BP12" s="419"/>
      <c r="BQ12" s="419"/>
      <c r="BR12" s="419"/>
      <c r="BS12" s="419"/>
      <c r="BT12" s="419"/>
      <c r="BU12" s="420"/>
      <c r="BV12" s="418">
        <v>2040598</v>
      </c>
      <c r="BW12" s="419"/>
      <c r="BX12" s="419"/>
      <c r="BY12" s="419"/>
      <c r="BZ12" s="419"/>
      <c r="CA12" s="419"/>
      <c r="CB12" s="419"/>
      <c r="CC12" s="420"/>
      <c r="CD12" s="458" t="s">
        <v>129</v>
      </c>
      <c r="CE12" s="378"/>
      <c r="CF12" s="378"/>
      <c r="CG12" s="378"/>
      <c r="CH12" s="378"/>
      <c r="CI12" s="378"/>
      <c r="CJ12" s="378"/>
      <c r="CK12" s="378"/>
      <c r="CL12" s="378"/>
      <c r="CM12" s="378"/>
      <c r="CN12" s="378"/>
      <c r="CO12" s="378"/>
      <c r="CP12" s="378"/>
      <c r="CQ12" s="378"/>
      <c r="CR12" s="378"/>
      <c r="CS12" s="459"/>
      <c r="CT12" s="521" t="s">
        <v>122</v>
      </c>
      <c r="CU12" s="522"/>
      <c r="CV12" s="522"/>
      <c r="CW12" s="522"/>
      <c r="CX12" s="522"/>
      <c r="CY12" s="522"/>
      <c r="CZ12" s="522"/>
      <c r="DA12" s="523"/>
      <c r="DB12" s="521" t="s">
        <v>122</v>
      </c>
      <c r="DC12" s="522"/>
      <c r="DD12" s="522"/>
      <c r="DE12" s="522"/>
      <c r="DF12" s="522"/>
      <c r="DG12" s="522"/>
      <c r="DH12" s="522"/>
      <c r="DI12" s="523"/>
    </row>
    <row r="13" spans="1:119" ht="18.75" customHeight="1" x14ac:dyDescent="0.2">
      <c r="A13" s="169"/>
      <c r="B13" s="527"/>
      <c r="C13" s="528"/>
      <c r="D13" s="528"/>
      <c r="E13" s="528"/>
      <c r="F13" s="528"/>
      <c r="G13" s="528"/>
      <c r="H13" s="528"/>
      <c r="I13" s="528"/>
      <c r="J13" s="528"/>
      <c r="K13" s="529"/>
      <c r="L13" s="178"/>
      <c r="M13" s="502" t="s">
        <v>130</v>
      </c>
      <c r="N13" s="503"/>
      <c r="O13" s="503"/>
      <c r="P13" s="503"/>
      <c r="Q13" s="504"/>
      <c r="R13" s="505">
        <v>109385</v>
      </c>
      <c r="S13" s="506"/>
      <c r="T13" s="506"/>
      <c r="U13" s="506"/>
      <c r="V13" s="507"/>
      <c r="W13" s="508" t="s">
        <v>131</v>
      </c>
      <c r="X13" s="404"/>
      <c r="Y13" s="404"/>
      <c r="Z13" s="404"/>
      <c r="AA13" s="404"/>
      <c r="AB13" s="405"/>
      <c r="AC13" s="371">
        <v>1405</v>
      </c>
      <c r="AD13" s="372"/>
      <c r="AE13" s="372"/>
      <c r="AF13" s="372"/>
      <c r="AG13" s="373"/>
      <c r="AH13" s="371">
        <v>1589</v>
      </c>
      <c r="AI13" s="372"/>
      <c r="AJ13" s="372"/>
      <c r="AK13" s="372"/>
      <c r="AL13" s="431"/>
      <c r="AM13" s="475" t="s">
        <v>132</v>
      </c>
      <c r="AN13" s="375"/>
      <c r="AO13" s="375"/>
      <c r="AP13" s="375"/>
      <c r="AQ13" s="375"/>
      <c r="AR13" s="375"/>
      <c r="AS13" s="375"/>
      <c r="AT13" s="376"/>
      <c r="AU13" s="476" t="s">
        <v>101</v>
      </c>
      <c r="AV13" s="477"/>
      <c r="AW13" s="477"/>
      <c r="AX13" s="477"/>
      <c r="AY13" s="432" t="s">
        <v>133</v>
      </c>
      <c r="AZ13" s="433"/>
      <c r="BA13" s="433"/>
      <c r="BB13" s="433"/>
      <c r="BC13" s="433"/>
      <c r="BD13" s="433"/>
      <c r="BE13" s="433"/>
      <c r="BF13" s="433"/>
      <c r="BG13" s="433"/>
      <c r="BH13" s="433"/>
      <c r="BI13" s="433"/>
      <c r="BJ13" s="433"/>
      <c r="BK13" s="433"/>
      <c r="BL13" s="433"/>
      <c r="BM13" s="434"/>
      <c r="BN13" s="418">
        <v>-94897</v>
      </c>
      <c r="BO13" s="419"/>
      <c r="BP13" s="419"/>
      <c r="BQ13" s="419"/>
      <c r="BR13" s="419"/>
      <c r="BS13" s="419"/>
      <c r="BT13" s="419"/>
      <c r="BU13" s="420"/>
      <c r="BV13" s="418">
        <v>-511874</v>
      </c>
      <c r="BW13" s="419"/>
      <c r="BX13" s="419"/>
      <c r="BY13" s="419"/>
      <c r="BZ13" s="419"/>
      <c r="CA13" s="419"/>
      <c r="CB13" s="419"/>
      <c r="CC13" s="420"/>
      <c r="CD13" s="458" t="s">
        <v>134</v>
      </c>
      <c r="CE13" s="378"/>
      <c r="CF13" s="378"/>
      <c r="CG13" s="378"/>
      <c r="CH13" s="378"/>
      <c r="CI13" s="378"/>
      <c r="CJ13" s="378"/>
      <c r="CK13" s="378"/>
      <c r="CL13" s="378"/>
      <c r="CM13" s="378"/>
      <c r="CN13" s="378"/>
      <c r="CO13" s="378"/>
      <c r="CP13" s="378"/>
      <c r="CQ13" s="378"/>
      <c r="CR13" s="378"/>
      <c r="CS13" s="459"/>
      <c r="CT13" s="415">
        <v>2.1</v>
      </c>
      <c r="CU13" s="416"/>
      <c r="CV13" s="416"/>
      <c r="CW13" s="416"/>
      <c r="CX13" s="416"/>
      <c r="CY13" s="416"/>
      <c r="CZ13" s="416"/>
      <c r="DA13" s="417"/>
      <c r="DB13" s="415">
        <v>2.2999999999999998</v>
      </c>
      <c r="DC13" s="416"/>
      <c r="DD13" s="416"/>
      <c r="DE13" s="416"/>
      <c r="DF13" s="416"/>
      <c r="DG13" s="416"/>
      <c r="DH13" s="416"/>
      <c r="DI13" s="417"/>
    </row>
    <row r="14" spans="1:119" ht="18.75" customHeight="1" thickBot="1" x14ac:dyDescent="0.25">
      <c r="A14" s="169"/>
      <c r="B14" s="527"/>
      <c r="C14" s="528"/>
      <c r="D14" s="528"/>
      <c r="E14" s="528"/>
      <c r="F14" s="528"/>
      <c r="G14" s="528"/>
      <c r="H14" s="528"/>
      <c r="I14" s="528"/>
      <c r="J14" s="528"/>
      <c r="K14" s="529"/>
      <c r="L14" s="492" t="s">
        <v>135</v>
      </c>
      <c r="M14" s="545"/>
      <c r="N14" s="545"/>
      <c r="O14" s="545"/>
      <c r="P14" s="545"/>
      <c r="Q14" s="546"/>
      <c r="R14" s="505">
        <v>114146</v>
      </c>
      <c r="S14" s="506"/>
      <c r="T14" s="506"/>
      <c r="U14" s="506"/>
      <c r="V14" s="507"/>
      <c r="W14" s="509"/>
      <c r="X14" s="407"/>
      <c r="Y14" s="407"/>
      <c r="Z14" s="407"/>
      <c r="AA14" s="407"/>
      <c r="AB14" s="408"/>
      <c r="AC14" s="498">
        <v>2.5</v>
      </c>
      <c r="AD14" s="499"/>
      <c r="AE14" s="499"/>
      <c r="AF14" s="499"/>
      <c r="AG14" s="500"/>
      <c r="AH14" s="498">
        <v>2.8</v>
      </c>
      <c r="AI14" s="499"/>
      <c r="AJ14" s="499"/>
      <c r="AK14" s="499"/>
      <c r="AL14" s="501"/>
      <c r="AM14" s="475"/>
      <c r="AN14" s="375"/>
      <c r="AO14" s="375"/>
      <c r="AP14" s="375"/>
      <c r="AQ14" s="375"/>
      <c r="AR14" s="375"/>
      <c r="AS14" s="375"/>
      <c r="AT14" s="376"/>
      <c r="AU14" s="476"/>
      <c r="AV14" s="477"/>
      <c r="AW14" s="477"/>
      <c r="AX14" s="477"/>
      <c r="AY14" s="432"/>
      <c r="AZ14" s="433"/>
      <c r="BA14" s="433"/>
      <c r="BB14" s="433"/>
      <c r="BC14" s="433"/>
      <c r="BD14" s="433"/>
      <c r="BE14" s="433"/>
      <c r="BF14" s="433"/>
      <c r="BG14" s="433"/>
      <c r="BH14" s="433"/>
      <c r="BI14" s="433"/>
      <c r="BJ14" s="433"/>
      <c r="BK14" s="433"/>
      <c r="BL14" s="433"/>
      <c r="BM14" s="434"/>
      <c r="BN14" s="418"/>
      <c r="BO14" s="419"/>
      <c r="BP14" s="419"/>
      <c r="BQ14" s="419"/>
      <c r="BR14" s="419"/>
      <c r="BS14" s="419"/>
      <c r="BT14" s="419"/>
      <c r="BU14" s="420"/>
      <c r="BV14" s="418"/>
      <c r="BW14" s="419"/>
      <c r="BX14" s="419"/>
      <c r="BY14" s="419"/>
      <c r="BZ14" s="419"/>
      <c r="CA14" s="419"/>
      <c r="CB14" s="419"/>
      <c r="CC14" s="420"/>
      <c r="CD14" s="455" t="s">
        <v>136</v>
      </c>
      <c r="CE14" s="456"/>
      <c r="CF14" s="456"/>
      <c r="CG14" s="456"/>
      <c r="CH14" s="456"/>
      <c r="CI14" s="456"/>
      <c r="CJ14" s="456"/>
      <c r="CK14" s="456"/>
      <c r="CL14" s="456"/>
      <c r="CM14" s="456"/>
      <c r="CN14" s="456"/>
      <c r="CO14" s="456"/>
      <c r="CP14" s="456"/>
      <c r="CQ14" s="456"/>
      <c r="CR14" s="456"/>
      <c r="CS14" s="457"/>
      <c r="CT14" s="515" t="s">
        <v>122</v>
      </c>
      <c r="CU14" s="516"/>
      <c r="CV14" s="516"/>
      <c r="CW14" s="516"/>
      <c r="CX14" s="516"/>
      <c r="CY14" s="516"/>
      <c r="CZ14" s="516"/>
      <c r="DA14" s="517"/>
      <c r="DB14" s="515" t="s">
        <v>122</v>
      </c>
      <c r="DC14" s="516"/>
      <c r="DD14" s="516"/>
      <c r="DE14" s="516"/>
      <c r="DF14" s="516"/>
      <c r="DG14" s="516"/>
      <c r="DH14" s="516"/>
      <c r="DI14" s="517"/>
    </row>
    <row r="15" spans="1:119" ht="18.75" customHeight="1" x14ac:dyDescent="0.2">
      <c r="A15" s="169"/>
      <c r="B15" s="527"/>
      <c r="C15" s="528"/>
      <c r="D15" s="528"/>
      <c r="E15" s="528"/>
      <c r="F15" s="528"/>
      <c r="G15" s="528"/>
      <c r="H15" s="528"/>
      <c r="I15" s="528"/>
      <c r="J15" s="528"/>
      <c r="K15" s="529"/>
      <c r="L15" s="178"/>
      <c r="M15" s="502" t="s">
        <v>130</v>
      </c>
      <c r="N15" s="503"/>
      <c r="O15" s="503"/>
      <c r="P15" s="503"/>
      <c r="Q15" s="504"/>
      <c r="R15" s="505">
        <v>110889</v>
      </c>
      <c r="S15" s="506"/>
      <c r="T15" s="506"/>
      <c r="U15" s="506"/>
      <c r="V15" s="507"/>
      <c r="W15" s="508" t="s">
        <v>137</v>
      </c>
      <c r="X15" s="404"/>
      <c r="Y15" s="404"/>
      <c r="Z15" s="404"/>
      <c r="AA15" s="404"/>
      <c r="AB15" s="405"/>
      <c r="AC15" s="371">
        <v>20070</v>
      </c>
      <c r="AD15" s="372"/>
      <c r="AE15" s="372"/>
      <c r="AF15" s="372"/>
      <c r="AG15" s="373"/>
      <c r="AH15" s="371">
        <v>20743</v>
      </c>
      <c r="AI15" s="372"/>
      <c r="AJ15" s="372"/>
      <c r="AK15" s="372"/>
      <c r="AL15" s="431"/>
      <c r="AM15" s="475"/>
      <c r="AN15" s="375"/>
      <c r="AO15" s="375"/>
      <c r="AP15" s="375"/>
      <c r="AQ15" s="375"/>
      <c r="AR15" s="375"/>
      <c r="AS15" s="375"/>
      <c r="AT15" s="376"/>
      <c r="AU15" s="476"/>
      <c r="AV15" s="477"/>
      <c r="AW15" s="477"/>
      <c r="AX15" s="477"/>
      <c r="AY15" s="444" t="s">
        <v>138</v>
      </c>
      <c r="AZ15" s="445"/>
      <c r="BA15" s="445"/>
      <c r="BB15" s="445"/>
      <c r="BC15" s="445"/>
      <c r="BD15" s="445"/>
      <c r="BE15" s="445"/>
      <c r="BF15" s="445"/>
      <c r="BG15" s="445"/>
      <c r="BH15" s="445"/>
      <c r="BI15" s="445"/>
      <c r="BJ15" s="445"/>
      <c r="BK15" s="445"/>
      <c r="BL15" s="445"/>
      <c r="BM15" s="446"/>
      <c r="BN15" s="447">
        <v>16992638</v>
      </c>
      <c r="BO15" s="448"/>
      <c r="BP15" s="448"/>
      <c r="BQ15" s="448"/>
      <c r="BR15" s="448"/>
      <c r="BS15" s="448"/>
      <c r="BT15" s="448"/>
      <c r="BU15" s="449"/>
      <c r="BV15" s="447">
        <v>16919546</v>
      </c>
      <c r="BW15" s="448"/>
      <c r="BX15" s="448"/>
      <c r="BY15" s="448"/>
      <c r="BZ15" s="448"/>
      <c r="CA15" s="448"/>
      <c r="CB15" s="448"/>
      <c r="CC15" s="449"/>
      <c r="CD15" s="518" t="s">
        <v>139</v>
      </c>
      <c r="CE15" s="519"/>
      <c r="CF15" s="519"/>
      <c r="CG15" s="519"/>
      <c r="CH15" s="519"/>
      <c r="CI15" s="519"/>
      <c r="CJ15" s="519"/>
      <c r="CK15" s="519"/>
      <c r="CL15" s="519"/>
      <c r="CM15" s="519"/>
      <c r="CN15" s="519"/>
      <c r="CO15" s="519"/>
      <c r="CP15" s="519"/>
      <c r="CQ15" s="519"/>
      <c r="CR15" s="519"/>
      <c r="CS15" s="52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7"/>
      <c r="C16" s="528"/>
      <c r="D16" s="528"/>
      <c r="E16" s="528"/>
      <c r="F16" s="528"/>
      <c r="G16" s="528"/>
      <c r="H16" s="528"/>
      <c r="I16" s="528"/>
      <c r="J16" s="528"/>
      <c r="K16" s="529"/>
      <c r="L16" s="492" t="s">
        <v>140</v>
      </c>
      <c r="M16" s="493"/>
      <c r="N16" s="493"/>
      <c r="O16" s="493"/>
      <c r="P16" s="493"/>
      <c r="Q16" s="494"/>
      <c r="R16" s="495" t="s">
        <v>141</v>
      </c>
      <c r="S16" s="496"/>
      <c r="T16" s="496"/>
      <c r="U16" s="496"/>
      <c r="V16" s="497"/>
      <c r="W16" s="509"/>
      <c r="X16" s="407"/>
      <c r="Y16" s="407"/>
      <c r="Z16" s="407"/>
      <c r="AA16" s="407"/>
      <c r="AB16" s="408"/>
      <c r="AC16" s="498">
        <v>35.700000000000003</v>
      </c>
      <c r="AD16" s="499"/>
      <c r="AE16" s="499"/>
      <c r="AF16" s="499"/>
      <c r="AG16" s="500"/>
      <c r="AH16" s="498">
        <v>36.299999999999997</v>
      </c>
      <c r="AI16" s="499"/>
      <c r="AJ16" s="499"/>
      <c r="AK16" s="499"/>
      <c r="AL16" s="501"/>
      <c r="AM16" s="475"/>
      <c r="AN16" s="375"/>
      <c r="AO16" s="375"/>
      <c r="AP16" s="375"/>
      <c r="AQ16" s="375"/>
      <c r="AR16" s="375"/>
      <c r="AS16" s="375"/>
      <c r="AT16" s="376"/>
      <c r="AU16" s="476"/>
      <c r="AV16" s="477"/>
      <c r="AW16" s="477"/>
      <c r="AX16" s="477"/>
      <c r="AY16" s="432" t="s">
        <v>142</v>
      </c>
      <c r="AZ16" s="433"/>
      <c r="BA16" s="433"/>
      <c r="BB16" s="433"/>
      <c r="BC16" s="433"/>
      <c r="BD16" s="433"/>
      <c r="BE16" s="433"/>
      <c r="BF16" s="433"/>
      <c r="BG16" s="433"/>
      <c r="BH16" s="433"/>
      <c r="BI16" s="433"/>
      <c r="BJ16" s="433"/>
      <c r="BK16" s="433"/>
      <c r="BL16" s="433"/>
      <c r="BM16" s="434"/>
      <c r="BN16" s="418">
        <v>24839049</v>
      </c>
      <c r="BO16" s="419"/>
      <c r="BP16" s="419"/>
      <c r="BQ16" s="419"/>
      <c r="BR16" s="419"/>
      <c r="BS16" s="419"/>
      <c r="BT16" s="419"/>
      <c r="BU16" s="420"/>
      <c r="BV16" s="418">
        <v>24080213</v>
      </c>
      <c r="BW16" s="419"/>
      <c r="BX16" s="419"/>
      <c r="BY16" s="419"/>
      <c r="BZ16" s="419"/>
      <c r="CA16" s="419"/>
      <c r="CB16" s="419"/>
      <c r="CC16" s="420"/>
      <c r="CD16" s="182"/>
      <c r="CE16" s="450"/>
      <c r="CF16" s="450"/>
      <c r="CG16" s="450"/>
      <c r="CH16" s="450"/>
      <c r="CI16" s="450"/>
      <c r="CJ16" s="450"/>
      <c r="CK16" s="450"/>
      <c r="CL16" s="450"/>
      <c r="CM16" s="450"/>
      <c r="CN16" s="450"/>
      <c r="CO16" s="450"/>
      <c r="CP16" s="450"/>
      <c r="CQ16" s="450"/>
      <c r="CR16" s="450"/>
      <c r="CS16" s="451"/>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69"/>
      <c r="B17" s="530"/>
      <c r="C17" s="531"/>
      <c r="D17" s="531"/>
      <c r="E17" s="531"/>
      <c r="F17" s="531"/>
      <c r="G17" s="531"/>
      <c r="H17" s="531"/>
      <c r="I17" s="531"/>
      <c r="J17" s="531"/>
      <c r="K17" s="532"/>
      <c r="L17" s="183"/>
      <c r="M17" s="511" t="s">
        <v>143</v>
      </c>
      <c r="N17" s="512"/>
      <c r="O17" s="512"/>
      <c r="P17" s="512"/>
      <c r="Q17" s="513"/>
      <c r="R17" s="495" t="s">
        <v>144</v>
      </c>
      <c r="S17" s="496"/>
      <c r="T17" s="496"/>
      <c r="U17" s="496"/>
      <c r="V17" s="497"/>
      <c r="W17" s="508" t="s">
        <v>145</v>
      </c>
      <c r="X17" s="404"/>
      <c r="Y17" s="404"/>
      <c r="Z17" s="404"/>
      <c r="AA17" s="404"/>
      <c r="AB17" s="405"/>
      <c r="AC17" s="371">
        <v>34686</v>
      </c>
      <c r="AD17" s="372"/>
      <c r="AE17" s="372"/>
      <c r="AF17" s="372"/>
      <c r="AG17" s="373"/>
      <c r="AH17" s="371">
        <v>34796</v>
      </c>
      <c r="AI17" s="372"/>
      <c r="AJ17" s="372"/>
      <c r="AK17" s="372"/>
      <c r="AL17" s="431"/>
      <c r="AM17" s="475"/>
      <c r="AN17" s="375"/>
      <c r="AO17" s="375"/>
      <c r="AP17" s="375"/>
      <c r="AQ17" s="375"/>
      <c r="AR17" s="375"/>
      <c r="AS17" s="375"/>
      <c r="AT17" s="376"/>
      <c r="AU17" s="476"/>
      <c r="AV17" s="477"/>
      <c r="AW17" s="477"/>
      <c r="AX17" s="477"/>
      <c r="AY17" s="432" t="s">
        <v>146</v>
      </c>
      <c r="AZ17" s="433"/>
      <c r="BA17" s="433"/>
      <c r="BB17" s="433"/>
      <c r="BC17" s="433"/>
      <c r="BD17" s="433"/>
      <c r="BE17" s="433"/>
      <c r="BF17" s="433"/>
      <c r="BG17" s="433"/>
      <c r="BH17" s="433"/>
      <c r="BI17" s="433"/>
      <c r="BJ17" s="433"/>
      <c r="BK17" s="433"/>
      <c r="BL17" s="433"/>
      <c r="BM17" s="434"/>
      <c r="BN17" s="418">
        <v>21556063</v>
      </c>
      <c r="BO17" s="419"/>
      <c r="BP17" s="419"/>
      <c r="BQ17" s="419"/>
      <c r="BR17" s="419"/>
      <c r="BS17" s="419"/>
      <c r="BT17" s="419"/>
      <c r="BU17" s="420"/>
      <c r="BV17" s="418">
        <v>21464983</v>
      </c>
      <c r="BW17" s="419"/>
      <c r="BX17" s="419"/>
      <c r="BY17" s="419"/>
      <c r="BZ17" s="419"/>
      <c r="CA17" s="419"/>
      <c r="CB17" s="419"/>
      <c r="CC17" s="420"/>
      <c r="CD17" s="182"/>
      <c r="CE17" s="450"/>
      <c r="CF17" s="450"/>
      <c r="CG17" s="450"/>
      <c r="CH17" s="450"/>
      <c r="CI17" s="450"/>
      <c r="CJ17" s="450"/>
      <c r="CK17" s="450"/>
      <c r="CL17" s="450"/>
      <c r="CM17" s="450"/>
      <c r="CN17" s="450"/>
      <c r="CO17" s="450"/>
      <c r="CP17" s="450"/>
      <c r="CQ17" s="450"/>
      <c r="CR17" s="450"/>
      <c r="CS17" s="451"/>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69"/>
      <c r="B18" s="468" t="s">
        <v>147</v>
      </c>
      <c r="C18" s="469"/>
      <c r="D18" s="469"/>
      <c r="E18" s="470"/>
      <c r="F18" s="470"/>
      <c r="G18" s="470"/>
      <c r="H18" s="470"/>
      <c r="I18" s="470"/>
      <c r="J18" s="470"/>
      <c r="K18" s="470"/>
      <c r="L18" s="471">
        <v>356.04</v>
      </c>
      <c r="M18" s="471"/>
      <c r="N18" s="471"/>
      <c r="O18" s="471"/>
      <c r="P18" s="471"/>
      <c r="Q18" s="471"/>
      <c r="R18" s="472"/>
      <c r="S18" s="472"/>
      <c r="T18" s="472"/>
      <c r="U18" s="472"/>
      <c r="V18" s="473"/>
      <c r="W18" s="489"/>
      <c r="X18" s="490"/>
      <c r="Y18" s="490"/>
      <c r="Z18" s="490"/>
      <c r="AA18" s="490"/>
      <c r="AB18" s="514"/>
      <c r="AC18" s="388">
        <v>61.8</v>
      </c>
      <c r="AD18" s="389"/>
      <c r="AE18" s="389"/>
      <c r="AF18" s="389"/>
      <c r="AG18" s="474"/>
      <c r="AH18" s="388">
        <v>60.9</v>
      </c>
      <c r="AI18" s="389"/>
      <c r="AJ18" s="389"/>
      <c r="AK18" s="389"/>
      <c r="AL18" s="390"/>
      <c r="AM18" s="475"/>
      <c r="AN18" s="375"/>
      <c r="AO18" s="375"/>
      <c r="AP18" s="375"/>
      <c r="AQ18" s="375"/>
      <c r="AR18" s="375"/>
      <c r="AS18" s="375"/>
      <c r="AT18" s="376"/>
      <c r="AU18" s="476"/>
      <c r="AV18" s="477"/>
      <c r="AW18" s="477"/>
      <c r="AX18" s="477"/>
      <c r="AY18" s="432" t="s">
        <v>148</v>
      </c>
      <c r="AZ18" s="433"/>
      <c r="BA18" s="433"/>
      <c r="BB18" s="433"/>
      <c r="BC18" s="433"/>
      <c r="BD18" s="433"/>
      <c r="BE18" s="433"/>
      <c r="BF18" s="433"/>
      <c r="BG18" s="433"/>
      <c r="BH18" s="433"/>
      <c r="BI18" s="433"/>
      <c r="BJ18" s="433"/>
      <c r="BK18" s="433"/>
      <c r="BL18" s="433"/>
      <c r="BM18" s="434"/>
      <c r="BN18" s="418">
        <v>27642339</v>
      </c>
      <c r="BO18" s="419"/>
      <c r="BP18" s="419"/>
      <c r="BQ18" s="419"/>
      <c r="BR18" s="419"/>
      <c r="BS18" s="419"/>
      <c r="BT18" s="419"/>
      <c r="BU18" s="420"/>
      <c r="BV18" s="418">
        <v>27601727</v>
      </c>
      <c r="BW18" s="419"/>
      <c r="BX18" s="419"/>
      <c r="BY18" s="419"/>
      <c r="BZ18" s="419"/>
      <c r="CA18" s="419"/>
      <c r="CB18" s="419"/>
      <c r="CC18" s="420"/>
      <c r="CD18" s="182"/>
      <c r="CE18" s="450"/>
      <c r="CF18" s="450"/>
      <c r="CG18" s="450"/>
      <c r="CH18" s="450"/>
      <c r="CI18" s="450"/>
      <c r="CJ18" s="450"/>
      <c r="CK18" s="450"/>
      <c r="CL18" s="450"/>
      <c r="CM18" s="450"/>
      <c r="CN18" s="450"/>
      <c r="CO18" s="450"/>
      <c r="CP18" s="450"/>
      <c r="CQ18" s="450"/>
      <c r="CR18" s="450"/>
      <c r="CS18" s="451"/>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69"/>
      <c r="B19" s="468" t="s">
        <v>149</v>
      </c>
      <c r="C19" s="469"/>
      <c r="D19" s="469"/>
      <c r="E19" s="470"/>
      <c r="F19" s="470"/>
      <c r="G19" s="470"/>
      <c r="H19" s="470"/>
      <c r="I19" s="470"/>
      <c r="J19" s="470"/>
      <c r="K19" s="470"/>
      <c r="L19" s="478">
        <v>326</v>
      </c>
      <c r="M19" s="478"/>
      <c r="N19" s="478"/>
      <c r="O19" s="478"/>
      <c r="P19" s="478"/>
      <c r="Q19" s="478"/>
      <c r="R19" s="479"/>
      <c r="S19" s="479"/>
      <c r="T19" s="479"/>
      <c r="U19" s="479"/>
      <c r="V19" s="480"/>
      <c r="W19" s="487"/>
      <c r="X19" s="488"/>
      <c r="Y19" s="488"/>
      <c r="Z19" s="488"/>
      <c r="AA19" s="488"/>
      <c r="AB19" s="488"/>
      <c r="AC19" s="491"/>
      <c r="AD19" s="491"/>
      <c r="AE19" s="491"/>
      <c r="AF19" s="491"/>
      <c r="AG19" s="491"/>
      <c r="AH19" s="491"/>
      <c r="AI19" s="491"/>
      <c r="AJ19" s="491"/>
      <c r="AK19" s="491"/>
      <c r="AL19" s="510"/>
      <c r="AM19" s="475"/>
      <c r="AN19" s="375"/>
      <c r="AO19" s="375"/>
      <c r="AP19" s="375"/>
      <c r="AQ19" s="375"/>
      <c r="AR19" s="375"/>
      <c r="AS19" s="375"/>
      <c r="AT19" s="376"/>
      <c r="AU19" s="476"/>
      <c r="AV19" s="477"/>
      <c r="AW19" s="477"/>
      <c r="AX19" s="477"/>
      <c r="AY19" s="432" t="s">
        <v>150</v>
      </c>
      <c r="AZ19" s="433"/>
      <c r="BA19" s="433"/>
      <c r="BB19" s="433"/>
      <c r="BC19" s="433"/>
      <c r="BD19" s="433"/>
      <c r="BE19" s="433"/>
      <c r="BF19" s="433"/>
      <c r="BG19" s="433"/>
      <c r="BH19" s="433"/>
      <c r="BI19" s="433"/>
      <c r="BJ19" s="433"/>
      <c r="BK19" s="433"/>
      <c r="BL19" s="433"/>
      <c r="BM19" s="434"/>
      <c r="BN19" s="418">
        <v>39136650</v>
      </c>
      <c r="BO19" s="419"/>
      <c r="BP19" s="419"/>
      <c r="BQ19" s="419"/>
      <c r="BR19" s="419"/>
      <c r="BS19" s="419"/>
      <c r="BT19" s="419"/>
      <c r="BU19" s="420"/>
      <c r="BV19" s="418">
        <v>39641539</v>
      </c>
      <c r="BW19" s="419"/>
      <c r="BX19" s="419"/>
      <c r="BY19" s="419"/>
      <c r="BZ19" s="419"/>
      <c r="CA19" s="419"/>
      <c r="CB19" s="419"/>
      <c r="CC19" s="420"/>
      <c r="CD19" s="182"/>
      <c r="CE19" s="450"/>
      <c r="CF19" s="450"/>
      <c r="CG19" s="450"/>
      <c r="CH19" s="450"/>
      <c r="CI19" s="450"/>
      <c r="CJ19" s="450"/>
      <c r="CK19" s="450"/>
      <c r="CL19" s="450"/>
      <c r="CM19" s="450"/>
      <c r="CN19" s="450"/>
      <c r="CO19" s="450"/>
      <c r="CP19" s="450"/>
      <c r="CQ19" s="450"/>
      <c r="CR19" s="450"/>
      <c r="CS19" s="451"/>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69"/>
      <c r="B20" s="468" t="s">
        <v>151</v>
      </c>
      <c r="C20" s="469"/>
      <c r="D20" s="469"/>
      <c r="E20" s="470"/>
      <c r="F20" s="470"/>
      <c r="G20" s="470"/>
      <c r="H20" s="470"/>
      <c r="I20" s="470"/>
      <c r="J20" s="470"/>
      <c r="K20" s="470"/>
      <c r="L20" s="478">
        <v>48121</v>
      </c>
      <c r="M20" s="478"/>
      <c r="N20" s="478"/>
      <c r="O20" s="478"/>
      <c r="P20" s="478"/>
      <c r="Q20" s="478"/>
      <c r="R20" s="479"/>
      <c r="S20" s="479"/>
      <c r="T20" s="479"/>
      <c r="U20" s="479"/>
      <c r="V20" s="480"/>
      <c r="W20" s="489"/>
      <c r="X20" s="490"/>
      <c r="Y20" s="490"/>
      <c r="Z20" s="490"/>
      <c r="AA20" s="490"/>
      <c r="AB20" s="490"/>
      <c r="AC20" s="481"/>
      <c r="AD20" s="481"/>
      <c r="AE20" s="481"/>
      <c r="AF20" s="481"/>
      <c r="AG20" s="481"/>
      <c r="AH20" s="481"/>
      <c r="AI20" s="481"/>
      <c r="AJ20" s="481"/>
      <c r="AK20" s="481"/>
      <c r="AL20" s="482"/>
      <c r="AM20" s="483"/>
      <c r="AN20" s="380"/>
      <c r="AO20" s="380"/>
      <c r="AP20" s="380"/>
      <c r="AQ20" s="380"/>
      <c r="AR20" s="380"/>
      <c r="AS20" s="380"/>
      <c r="AT20" s="381"/>
      <c r="AU20" s="484"/>
      <c r="AV20" s="485"/>
      <c r="AW20" s="485"/>
      <c r="AX20" s="486"/>
      <c r="AY20" s="432"/>
      <c r="AZ20" s="433"/>
      <c r="BA20" s="433"/>
      <c r="BB20" s="433"/>
      <c r="BC20" s="433"/>
      <c r="BD20" s="433"/>
      <c r="BE20" s="433"/>
      <c r="BF20" s="433"/>
      <c r="BG20" s="433"/>
      <c r="BH20" s="433"/>
      <c r="BI20" s="433"/>
      <c r="BJ20" s="433"/>
      <c r="BK20" s="433"/>
      <c r="BL20" s="433"/>
      <c r="BM20" s="434"/>
      <c r="BN20" s="418"/>
      <c r="BO20" s="419"/>
      <c r="BP20" s="419"/>
      <c r="BQ20" s="419"/>
      <c r="BR20" s="419"/>
      <c r="BS20" s="419"/>
      <c r="BT20" s="419"/>
      <c r="BU20" s="420"/>
      <c r="BV20" s="418"/>
      <c r="BW20" s="419"/>
      <c r="BX20" s="419"/>
      <c r="BY20" s="419"/>
      <c r="BZ20" s="419"/>
      <c r="CA20" s="419"/>
      <c r="CB20" s="419"/>
      <c r="CC20" s="420"/>
      <c r="CD20" s="182"/>
      <c r="CE20" s="450"/>
      <c r="CF20" s="450"/>
      <c r="CG20" s="450"/>
      <c r="CH20" s="450"/>
      <c r="CI20" s="450"/>
      <c r="CJ20" s="450"/>
      <c r="CK20" s="450"/>
      <c r="CL20" s="450"/>
      <c r="CM20" s="450"/>
      <c r="CN20" s="450"/>
      <c r="CO20" s="450"/>
      <c r="CP20" s="450"/>
      <c r="CQ20" s="450"/>
      <c r="CR20" s="450"/>
      <c r="CS20" s="451"/>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69"/>
      <c r="B21" s="465" t="s">
        <v>152</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91"/>
      <c r="AZ21" s="392"/>
      <c r="BA21" s="392"/>
      <c r="BB21" s="392"/>
      <c r="BC21" s="392"/>
      <c r="BD21" s="392"/>
      <c r="BE21" s="392"/>
      <c r="BF21" s="392"/>
      <c r="BG21" s="392"/>
      <c r="BH21" s="392"/>
      <c r="BI21" s="392"/>
      <c r="BJ21" s="392"/>
      <c r="BK21" s="392"/>
      <c r="BL21" s="392"/>
      <c r="BM21" s="393"/>
      <c r="BN21" s="452"/>
      <c r="BO21" s="453"/>
      <c r="BP21" s="453"/>
      <c r="BQ21" s="453"/>
      <c r="BR21" s="453"/>
      <c r="BS21" s="453"/>
      <c r="BT21" s="453"/>
      <c r="BU21" s="454"/>
      <c r="BV21" s="452"/>
      <c r="BW21" s="453"/>
      <c r="BX21" s="453"/>
      <c r="BY21" s="453"/>
      <c r="BZ21" s="453"/>
      <c r="CA21" s="453"/>
      <c r="CB21" s="453"/>
      <c r="CC21" s="454"/>
      <c r="CD21" s="182"/>
      <c r="CE21" s="450"/>
      <c r="CF21" s="450"/>
      <c r="CG21" s="450"/>
      <c r="CH21" s="450"/>
      <c r="CI21" s="450"/>
      <c r="CJ21" s="450"/>
      <c r="CK21" s="450"/>
      <c r="CL21" s="450"/>
      <c r="CM21" s="450"/>
      <c r="CN21" s="450"/>
      <c r="CO21" s="450"/>
      <c r="CP21" s="450"/>
      <c r="CQ21" s="450"/>
      <c r="CR21" s="450"/>
      <c r="CS21" s="451"/>
      <c r="CT21" s="415"/>
      <c r="CU21" s="416"/>
      <c r="CV21" s="416"/>
      <c r="CW21" s="416"/>
      <c r="CX21" s="416"/>
      <c r="CY21" s="416"/>
      <c r="CZ21" s="416"/>
      <c r="DA21" s="417"/>
      <c r="DB21" s="415"/>
      <c r="DC21" s="416"/>
      <c r="DD21" s="416"/>
      <c r="DE21" s="416"/>
      <c r="DF21" s="416"/>
      <c r="DG21" s="416"/>
      <c r="DH21" s="416"/>
      <c r="DI21" s="417"/>
    </row>
    <row r="22" spans="1:113" ht="18.75" customHeight="1" x14ac:dyDescent="0.2">
      <c r="A22" s="169"/>
      <c r="B22" s="394" t="s">
        <v>153</v>
      </c>
      <c r="C22" s="395"/>
      <c r="D22" s="396"/>
      <c r="E22" s="403" t="s">
        <v>1</v>
      </c>
      <c r="F22" s="404"/>
      <c r="G22" s="404"/>
      <c r="H22" s="404"/>
      <c r="I22" s="404"/>
      <c r="J22" s="404"/>
      <c r="K22" s="405"/>
      <c r="L22" s="403" t="s">
        <v>154</v>
      </c>
      <c r="M22" s="404"/>
      <c r="N22" s="404"/>
      <c r="O22" s="404"/>
      <c r="P22" s="405"/>
      <c r="Q22" s="409" t="s">
        <v>155</v>
      </c>
      <c r="R22" s="410"/>
      <c r="S22" s="410"/>
      <c r="T22" s="410"/>
      <c r="U22" s="410"/>
      <c r="V22" s="411"/>
      <c r="W22" s="460" t="s">
        <v>156</v>
      </c>
      <c r="X22" s="395"/>
      <c r="Y22" s="396"/>
      <c r="Z22" s="403" t="s">
        <v>1</v>
      </c>
      <c r="AA22" s="404"/>
      <c r="AB22" s="404"/>
      <c r="AC22" s="404"/>
      <c r="AD22" s="404"/>
      <c r="AE22" s="404"/>
      <c r="AF22" s="404"/>
      <c r="AG22" s="405"/>
      <c r="AH22" s="421" t="s">
        <v>157</v>
      </c>
      <c r="AI22" s="404"/>
      <c r="AJ22" s="404"/>
      <c r="AK22" s="404"/>
      <c r="AL22" s="405"/>
      <c r="AM22" s="421" t="s">
        <v>158</v>
      </c>
      <c r="AN22" s="422"/>
      <c r="AO22" s="422"/>
      <c r="AP22" s="422"/>
      <c r="AQ22" s="422"/>
      <c r="AR22" s="423"/>
      <c r="AS22" s="409" t="s">
        <v>155</v>
      </c>
      <c r="AT22" s="410"/>
      <c r="AU22" s="410"/>
      <c r="AV22" s="410"/>
      <c r="AW22" s="410"/>
      <c r="AX22" s="427"/>
      <c r="AY22" s="444" t="s">
        <v>159</v>
      </c>
      <c r="AZ22" s="445"/>
      <c r="BA22" s="445"/>
      <c r="BB22" s="445"/>
      <c r="BC22" s="445"/>
      <c r="BD22" s="445"/>
      <c r="BE22" s="445"/>
      <c r="BF22" s="445"/>
      <c r="BG22" s="445"/>
      <c r="BH22" s="445"/>
      <c r="BI22" s="445"/>
      <c r="BJ22" s="445"/>
      <c r="BK22" s="445"/>
      <c r="BL22" s="445"/>
      <c r="BM22" s="446"/>
      <c r="BN22" s="447">
        <v>35711797</v>
      </c>
      <c r="BO22" s="448"/>
      <c r="BP22" s="448"/>
      <c r="BQ22" s="448"/>
      <c r="BR22" s="448"/>
      <c r="BS22" s="448"/>
      <c r="BT22" s="448"/>
      <c r="BU22" s="449"/>
      <c r="BV22" s="447">
        <v>36597793</v>
      </c>
      <c r="BW22" s="448"/>
      <c r="BX22" s="448"/>
      <c r="BY22" s="448"/>
      <c r="BZ22" s="448"/>
      <c r="CA22" s="448"/>
      <c r="CB22" s="448"/>
      <c r="CC22" s="449"/>
      <c r="CD22" s="182"/>
      <c r="CE22" s="450"/>
      <c r="CF22" s="450"/>
      <c r="CG22" s="450"/>
      <c r="CH22" s="450"/>
      <c r="CI22" s="450"/>
      <c r="CJ22" s="450"/>
      <c r="CK22" s="450"/>
      <c r="CL22" s="450"/>
      <c r="CM22" s="450"/>
      <c r="CN22" s="450"/>
      <c r="CO22" s="450"/>
      <c r="CP22" s="450"/>
      <c r="CQ22" s="450"/>
      <c r="CR22" s="450"/>
      <c r="CS22" s="451"/>
      <c r="CT22" s="415"/>
      <c r="CU22" s="416"/>
      <c r="CV22" s="416"/>
      <c r="CW22" s="416"/>
      <c r="CX22" s="416"/>
      <c r="CY22" s="416"/>
      <c r="CZ22" s="416"/>
      <c r="DA22" s="417"/>
      <c r="DB22" s="415"/>
      <c r="DC22" s="416"/>
      <c r="DD22" s="416"/>
      <c r="DE22" s="416"/>
      <c r="DF22" s="416"/>
      <c r="DG22" s="416"/>
      <c r="DH22" s="416"/>
      <c r="DI22" s="417"/>
    </row>
    <row r="23" spans="1:113" ht="18.75" customHeight="1" x14ac:dyDescent="0.2">
      <c r="A23" s="169"/>
      <c r="B23" s="397"/>
      <c r="C23" s="398"/>
      <c r="D23" s="399"/>
      <c r="E23" s="406"/>
      <c r="F23" s="407"/>
      <c r="G23" s="407"/>
      <c r="H23" s="407"/>
      <c r="I23" s="407"/>
      <c r="J23" s="407"/>
      <c r="K23" s="408"/>
      <c r="L23" s="406"/>
      <c r="M23" s="407"/>
      <c r="N23" s="407"/>
      <c r="O23" s="407"/>
      <c r="P23" s="408"/>
      <c r="Q23" s="412"/>
      <c r="R23" s="413"/>
      <c r="S23" s="413"/>
      <c r="T23" s="413"/>
      <c r="U23" s="413"/>
      <c r="V23" s="414"/>
      <c r="W23" s="461"/>
      <c r="X23" s="398"/>
      <c r="Y23" s="399"/>
      <c r="Z23" s="406"/>
      <c r="AA23" s="407"/>
      <c r="AB23" s="407"/>
      <c r="AC23" s="407"/>
      <c r="AD23" s="407"/>
      <c r="AE23" s="407"/>
      <c r="AF23" s="407"/>
      <c r="AG23" s="408"/>
      <c r="AH23" s="406"/>
      <c r="AI23" s="407"/>
      <c r="AJ23" s="407"/>
      <c r="AK23" s="407"/>
      <c r="AL23" s="408"/>
      <c r="AM23" s="424"/>
      <c r="AN23" s="425"/>
      <c r="AO23" s="425"/>
      <c r="AP23" s="425"/>
      <c r="AQ23" s="425"/>
      <c r="AR23" s="426"/>
      <c r="AS23" s="412"/>
      <c r="AT23" s="413"/>
      <c r="AU23" s="413"/>
      <c r="AV23" s="413"/>
      <c r="AW23" s="413"/>
      <c r="AX23" s="428"/>
      <c r="AY23" s="432" t="s">
        <v>160</v>
      </c>
      <c r="AZ23" s="433"/>
      <c r="BA23" s="433"/>
      <c r="BB23" s="433"/>
      <c r="BC23" s="433"/>
      <c r="BD23" s="433"/>
      <c r="BE23" s="433"/>
      <c r="BF23" s="433"/>
      <c r="BG23" s="433"/>
      <c r="BH23" s="433"/>
      <c r="BI23" s="433"/>
      <c r="BJ23" s="433"/>
      <c r="BK23" s="433"/>
      <c r="BL23" s="433"/>
      <c r="BM23" s="434"/>
      <c r="BN23" s="418">
        <v>23533547</v>
      </c>
      <c r="BO23" s="419"/>
      <c r="BP23" s="419"/>
      <c r="BQ23" s="419"/>
      <c r="BR23" s="419"/>
      <c r="BS23" s="419"/>
      <c r="BT23" s="419"/>
      <c r="BU23" s="420"/>
      <c r="BV23" s="418">
        <v>26162623</v>
      </c>
      <c r="BW23" s="419"/>
      <c r="BX23" s="419"/>
      <c r="BY23" s="419"/>
      <c r="BZ23" s="419"/>
      <c r="CA23" s="419"/>
      <c r="CB23" s="419"/>
      <c r="CC23" s="420"/>
      <c r="CD23" s="182"/>
      <c r="CE23" s="450"/>
      <c r="CF23" s="450"/>
      <c r="CG23" s="450"/>
      <c r="CH23" s="450"/>
      <c r="CI23" s="450"/>
      <c r="CJ23" s="450"/>
      <c r="CK23" s="450"/>
      <c r="CL23" s="450"/>
      <c r="CM23" s="450"/>
      <c r="CN23" s="450"/>
      <c r="CO23" s="450"/>
      <c r="CP23" s="450"/>
      <c r="CQ23" s="450"/>
      <c r="CR23" s="450"/>
      <c r="CS23" s="451"/>
      <c r="CT23" s="415"/>
      <c r="CU23" s="416"/>
      <c r="CV23" s="416"/>
      <c r="CW23" s="416"/>
      <c r="CX23" s="416"/>
      <c r="CY23" s="416"/>
      <c r="CZ23" s="416"/>
      <c r="DA23" s="417"/>
      <c r="DB23" s="415"/>
      <c r="DC23" s="416"/>
      <c r="DD23" s="416"/>
      <c r="DE23" s="416"/>
      <c r="DF23" s="416"/>
      <c r="DG23" s="416"/>
      <c r="DH23" s="416"/>
      <c r="DI23" s="417"/>
    </row>
    <row r="24" spans="1:113" ht="18.75" customHeight="1" thickBot="1" x14ac:dyDescent="0.25">
      <c r="A24" s="169"/>
      <c r="B24" s="397"/>
      <c r="C24" s="398"/>
      <c r="D24" s="399"/>
      <c r="E24" s="374" t="s">
        <v>161</v>
      </c>
      <c r="F24" s="375"/>
      <c r="G24" s="375"/>
      <c r="H24" s="375"/>
      <c r="I24" s="375"/>
      <c r="J24" s="375"/>
      <c r="K24" s="376"/>
      <c r="L24" s="371">
        <v>1</v>
      </c>
      <c r="M24" s="372"/>
      <c r="N24" s="372"/>
      <c r="O24" s="372"/>
      <c r="P24" s="373"/>
      <c r="Q24" s="371">
        <v>10150</v>
      </c>
      <c r="R24" s="372"/>
      <c r="S24" s="372"/>
      <c r="T24" s="372"/>
      <c r="U24" s="372"/>
      <c r="V24" s="373"/>
      <c r="W24" s="461"/>
      <c r="X24" s="398"/>
      <c r="Y24" s="399"/>
      <c r="Z24" s="374" t="s">
        <v>162</v>
      </c>
      <c r="AA24" s="375"/>
      <c r="AB24" s="375"/>
      <c r="AC24" s="375"/>
      <c r="AD24" s="375"/>
      <c r="AE24" s="375"/>
      <c r="AF24" s="375"/>
      <c r="AG24" s="376"/>
      <c r="AH24" s="371">
        <v>879</v>
      </c>
      <c r="AI24" s="372"/>
      <c r="AJ24" s="372"/>
      <c r="AK24" s="372"/>
      <c r="AL24" s="373"/>
      <c r="AM24" s="371">
        <v>2759181</v>
      </c>
      <c r="AN24" s="372"/>
      <c r="AO24" s="372"/>
      <c r="AP24" s="372"/>
      <c r="AQ24" s="372"/>
      <c r="AR24" s="373"/>
      <c r="AS24" s="371">
        <v>3139</v>
      </c>
      <c r="AT24" s="372"/>
      <c r="AU24" s="372"/>
      <c r="AV24" s="372"/>
      <c r="AW24" s="372"/>
      <c r="AX24" s="431"/>
      <c r="AY24" s="391" t="s">
        <v>163</v>
      </c>
      <c r="AZ24" s="392"/>
      <c r="BA24" s="392"/>
      <c r="BB24" s="392"/>
      <c r="BC24" s="392"/>
      <c r="BD24" s="392"/>
      <c r="BE24" s="392"/>
      <c r="BF24" s="392"/>
      <c r="BG24" s="392"/>
      <c r="BH24" s="392"/>
      <c r="BI24" s="392"/>
      <c r="BJ24" s="392"/>
      <c r="BK24" s="392"/>
      <c r="BL24" s="392"/>
      <c r="BM24" s="393"/>
      <c r="BN24" s="418">
        <v>19026425</v>
      </c>
      <c r="BO24" s="419"/>
      <c r="BP24" s="419"/>
      <c r="BQ24" s="419"/>
      <c r="BR24" s="419"/>
      <c r="BS24" s="419"/>
      <c r="BT24" s="419"/>
      <c r="BU24" s="420"/>
      <c r="BV24" s="418">
        <v>18285180</v>
      </c>
      <c r="BW24" s="419"/>
      <c r="BX24" s="419"/>
      <c r="BY24" s="419"/>
      <c r="BZ24" s="419"/>
      <c r="CA24" s="419"/>
      <c r="CB24" s="419"/>
      <c r="CC24" s="420"/>
      <c r="CD24" s="182"/>
      <c r="CE24" s="450"/>
      <c r="CF24" s="450"/>
      <c r="CG24" s="450"/>
      <c r="CH24" s="450"/>
      <c r="CI24" s="450"/>
      <c r="CJ24" s="450"/>
      <c r="CK24" s="450"/>
      <c r="CL24" s="450"/>
      <c r="CM24" s="450"/>
      <c r="CN24" s="450"/>
      <c r="CO24" s="450"/>
      <c r="CP24" s="450"/>
      <c r="CQ24" s="450"/>
      <c r="CR24" s="450"/>
      <c r="CS24" s="451"/>
      <c r="CT24" s="415"/>
      <c r="CU24" s="416"/>
      <c r="CV24" s="416"/>
      <c r="CW24" s="416"/>
      <c r="CX24" s="416"/>
      <c r="CY24" s="416"/>
      <c r="CZ24" s="416"/>
      <c r="DA24" s="417"/>
      <c r="DB24" s="415"/>
      <c r="DC24" s="416"/>
      <c r="DD24" s="416"/>
      <c r="DE24" s="416"/>
      <c r="DF24" s="416"/>
      <c r="DG24" s="416"/>
      <c r="DH24" s="416"/>
      <c r="DI24" s="417"/>
    </row>
    <row r="25" spans="1:113" ht="18.75" customHeight="1" x14ac:dyDescent="0.2">
      <c r="A25" s="169"/>
      <c r="B25" s="397"/>
      <c r="C25" s="398"/>
      <c r="D25" s="399"/>
      <c r="E25" s="374" t="s">
        <v>164</v>
      </c>
      <c r="F25" s="375"/>
      <c r="G25" s="375"/>
      <c r="H25" s="375"/>
      <c r="I25" s="375"/>
      <c r="J25" s="375"/>
      <c r="K25" s="376"/>
      <c r="L25" s="371">
        <v>1</v>
      </c>
      <c r="M25" s="372"/>
      <c r="N25" s="372"/>
      <c r="O25" s="372"/>
      <c r="P25" s="373"/>
      <c r="Q25" s="371">
        <v>7850</v>
      </c>
      <c r="R25" s="372"/>
      <c r="S25" s="372"/>
      <c r="T25" s="372"/>
      <c r="U25" s="372"/>
      <c r="V25" s="373"/>
      <c r="W25" s="461"/>
      <c r="X25" s="398"/>
      <c r="Y25" s="399"/>
      <c r="Z25" s="374" t="s">
        <v>165</v>
      </c>
      <c r="AA25" s="375"/>
      <c r="AB25" s="375"/>
      <c r="AC25" s="375"/>
      <c r="AD25" s="375"/>
      <c r="AE25" s="375"/>
      <c r="AF25" s="375"/>
      <c r="AG25" s="376"/>
      <c r="AH25" s="371">
        <v>152</v>
      </c>
      <c r="AI25" s="372"/>
      <c r="AJ25" s="372"/>
      <c r="AK25" s="372"/>
      <c r="AL25" s="373"/>
      <c r="AM25" s="371">
        <v>473936</v>
      </c>
      <c r="AN25" s="372"/>
      <c r="AO25" s="372"/>
      <c r="AP25" s="372"/>
      <c r="AQ25" s="372"/>
      <c r="AR25" s="373"/>
      <c r="AS25" s="371">
        <v>3118</v>
      </c>
      <c r="AT25" s="372"/>
      <c r="AU25" s="372"/>
      <c r="AV25" s="372"/>
      <c r="AW25" s="372"/>
      <c r="AX25" s="431"/>
      <c r="AY25" s="444" t="s">
        <v>166</v>
      </c>
      <c r="AZ25" s="445"/>
      <c r="BA25" s="445"/>
      <c r="BB25" s="445"/>
      <c r="BC25" s="445"/>
      <c r="BD25" s="445"/>
      <c r="BE25" s="445"/>
      <c r="BF25" s="445"/>
      <c r="BG25" s="445"/>
      <c r="BH25" s="445"/>
      <c r="BI25" s="445"/>
      <c r="BJ25" s="445"/>
      <c r="BK25" s="445"/>
      <c r="BL25" s="445"/>
      <c r="BM25" s="446"/>
      <c r="BN25" s="447">
        <v>21924132</v>
      </c>
      <c r="BO25" s="448"/>
      <c r="BP25" s="448"/>
      <c r="BQ25" s="448"/>
      <c r="BR25" s="448"/>
      <c r="BS25" s="448"/>
      <c r="BT25" s="448"/>
      <c r="BU25" s="449"/>
      <c r="BV25" s="447">
        <v>13151102</v>
      </c>
      <c r="BW25" s="448"/>
      <c r="BX25" s="448"/>
      <c r="BY25" s="448"/>
      <c r="BZ25" s="448"/>
      <c r="CA25" s="448"/>
      <c r="CB25" s="448"/>
      <c r="CC25" s="449"/>
      <c r="CD25" s="182"/>
      <c r="CE25" s="450"/>
      <c r="CF25" s="450"/>
      <c r="CG25" s="450"/>
      <c r="CH25" s="450"/>
      <c r="CI25" s="450"/>
      <c r="CJ25" s="450"/>
      <c r="CK25" s="450"/>
      <c r="CL25" s="450"/>
      <c r="CM25" s="450"/>
      <c r="CN25" s="450"/>
      <c r="CO25" s="450"/>
      <c r="CP25" s="450"/>
      <c r="CQ25" s="450"/>
      <c r="CR25" s="450"/>
      <c r="CS25" s="451"/>
      <c r="CT25" s="415"/>
      <c r="CU25" s="416"/>
      <c r="CV25" s="416"/>
      <c r="CW25" s="416"/>
      <c r="CX25" s="416"/>
      <c r="CY25" s="416"/>
      <c r="CZ25" s="416"/>
      <c r="DA25" s="417"/>
      <c r="DB25" s="415"/>
      <c r="DC25" s="416"/>
      <c r="DD25" s="416"/>
      <c r="DE25" s="416"/>
      <c r="DF25" s="416"/>
      <c r="DG25" s="416"/>
      <c r="DH25" s="416"/>
      <c r="DI25" s="417"/>
    </row>
    <row r="26" spans="1:113" ht="18.75" customHeight="1" x14ac:dyDescent="0.2">
      <c r="A26" s="169"/>
      <c r="B26" s="397"/>
      <c r="C26" s="398"/>
      <c r="D26" s="399"/>
      <c r="E26" s="374" t="s">
        <v>167</v>
      </c>
      <c r="F26" s="375"/>
      <c r="G26" s="375"/>
      <c r="H26" s="375"/>
      <c r="I26" s="375"/>
      <c r="J26" s="375"/>
      <c r="K26" s="376"/>
      <c r="L26" s="371">
        <v>1</v>
      </c>
      <c r="M26" s="372"/>
      <c r="N26" s="372"/>
      <c r="O26" s="372"/>
      <c r="P26" s="373"/>
      <c r="Q26" s="371">
        <v>6950</v>
      </c>
      <c r="R26" s="372"/>
      <c r="S26" s="372"/>
      <c r="T26" s="372"/>
      <c r="U26" s="372"/>
      <c r="V26" s="373"/>
      <c r="W26" s="461"/>
      <c r="X26" s="398"/>
      <c r="Y26" s="399"/>
      <c r="Z26" s="374" t="s">
        <v>168</v>
      </c>
      <c r="AA26" s="429"/>
      <c r="AB26" s="429"/>
      <c r="AC26" s="429"/>
      <c r="AD26" s="429"/>
      <c r="AE26" s="429"/>
      <c r="AF26" s="429"/>
      <c r="AG26" s="430"/>
      <c r="AH26" s="371">
        <v>67</v>
      </c>
      <c r="AI26" s="372"/>
      <c r="AJ26" s="372"/>
      <c r="AK26" s="372"/>
      <c r="AL26" s="373"/>
      <c r="AM26" s="371">
        <v>215271</v>
      </c>
      <c r="AN26" s="372"/>
      <c r="AO26" s="372"/>
      <c r="AP26" s="372"/>
      <c r="AQ26" s="372"/>
      <c r="AR26" s="373"/>
      <c r="AS26" s="371">
        <v>3213</v>
      </c>
      <c r="AT26" s="372"/>
      <c r="AU26" s="372"/>
      <c r="AV26" s="372"/>
      <c r="AW26" s="372"/>
      <c r="AX26" s="431"/>
      <c r="AY26" s="458" t="s">
        <v>169</v>
      </c>
      <c r="AZ26" s="378"/>
      <c r="BA26" s="378"/>
      <c r="BB26" s="378"/>
      <c r="BC26" s="378"/>
      <c r="BD26" s="378"/>
      <c r="BE26" s="378"/>
      <c r="BF26" s="378"/>
      <c r="BG26" s="378"/>
      <c r="BH26" s="378"/>
      <c r="BI26" s="378"/>
      <c r="BJ26" s="378"/>
      <c r="BK26" s="378"/>
      <c r="BL26" s="378"/>
      <c r="BM26" s="459"/>
      <c r="BN26" s="418" t="s">
        <v>122</v>
      </c>
      <c r="BO26" s="419"/>
      <c r="BP26" s="419"/>
      <c r="BQ26" s="419"/>
      <c r="BR26" s="419"/>
      <c r="BS26" s="419"/>
      <c r="BT26" s="419"/>
      <c r="BU26" s="420"/>
      <c r="BV26" s="418" t="s">
        <v>122</v>
      </c>
      <c r="BW26" s="419"/>
      <c r="BX26" s="419"/>
      <c r="BY26" s="419"/>
      <c r="BZ26" s="419"/>
      <c r="CA26" s="419"/>
      <c r="CB26" s="419"/>
      <c r="CC26" s="420"/>
      <c r="CD26" s="182"/>
      <c r="CE26" s="450"/>
      <c r="CF26" s="450"/>
      <c r="CG26" s="450"/>
      <c r="CH26" s="450"/>
      <c r="CI26" s="450"/>
      <c r="CJ26" s="450"/>
      <c r="CK26" s="450"/>
      <c r="CL26" s="450"/>
      <c r="CM26" s="450"/>
      <c r="CN26" s="450"/>
      <c r="CO26" s="450"/>
      <c r="CP26" s="450"/>
      <c r="CQ26" s="450"/>
      <c r="CR26" s="450"/>
      <c r="CS26" s="451"/>
      <c r="CT26" s="415"/>
      <c r="CU26" s="416"/>
      <c r="CV26" s="416"/>
      <c r="CW26" s="416"/>
      <c r="CX26" s="416"/>
      <c r="CY26" s="416"/>
      <c r="CZ26" s="416"/>
      <c r="DA26" s="417"/>
      <c r="DB26" s="415"/>
      <c r="DC26" s="416"/>
      <c r="DD26" s="416"/>
      <c r="DE26" s="416"/>
      <c r="DF26" s="416"/>
      <c r="DG26" s="416"/>
      <c r="DH26" s="416"/>
      <c r="DI26" s="417"/>
    </row>
    <row r="27" spans="1:113" ht="18.75" customHeight="1" thickBot="1" x14ac:dyDescent="0.25">
      <c r="A27" s="169"/>
      <c r="B27" s="397"/>
      <c r="C27" s="398"/>
      <c r="D27" s="399"/>
      <c r="E27" s="374" t="s">
        <v>170</v>
      </c>
      <c r="F27" s="375"/>
      <c r="G27" s="375"/>
      <c r="H27" s="375"/>
      <c r="I27" s="375"/>
      <c r="J27" s="375"/>
      <c r="K27" s="376"/>
      <c r="L27" s="371">
        <v>1</v>
      </c>
      <c r="M27" s="372"/>
      <c r="N27" s="372"/>
      <c r="O27" s="372"/>
      <c r="P27" s="373"/>
      <c r="Q27" s="371">
        <v>5350</v>
      </c>
      <c r="R27" s="372"/>
      <c r="S27" s="372"/>
      <c r="T27" s="372"/>
      <c r="U27" s="372"/>
      <c r="V27" s="373"/>
      <c r="W27" s="461"/>
      <c r="X27" s="398"/>
      <c r="Y27" s="399"/>
      <c r="Z27" s="374" t="s">
        <v>171</v>
      </c>
      <c r="AA27" s="375"/>
      <c r="AB27" s="375"/>
      <c r="AC27" s="375"/>
      <c r="AD27" s="375"/>
      <c r="AE27" s="375"/>
      <c r="AF27" s="375"/>
      <c r="AG27" s="376"/>
      <c r="AH27" s="371">
        <v>16</v>
      </c>
      <c r="AI27" s="372"/>
      <c r="AJ27" s="372"/>
      <c r="AK27" s="372"/>
      <c r="AL27" s="373"/>
      <c r="AM27" s="371">
        <v>66400</v>
      </c>
      <c r="AN27" s="372"/>
      <c r="AO27" s="372"/>
      <c r="AP27" s="372"/>
      <c r="AQ27" s="372"/>
      <c r="AR27" s="373"/>
      <c r="AS27" s="371">
        <v>4150</v>
      </c>
      <c r="AT27" s="372"/>
      <c r="AU27" s="372"/>
      <c r="AV27" s="372"/>
      <c r="AW27" s="372"/>
      <c r="AX27" s="431"/>
      <c r="AY27" s="455" t="s">
        <v>172</v>
      </c>
      <c r="AZ27" s="456"/>
      <c r="BA27" s="456"/>
      <c r="BB27" s="456"/>
      <c r="BC27" s="456"/>
      <c r="BD27" s="456"/>
      <c r="BE27" s="456"/>
      <c r="BF27" s="456"/>
      <c r="BG27" s="456"/>
      <c r="BH27" s="456"/>
      <c r="BI27" s="456"/>
      <c r="BJ27" s="456"/>
      <c r="BK27" s="456"/>
      <c r="BL27" s="456"/>
      <c r="BM27" s="457"/>
      <c r="BN27" s="452">
        <v>1715276</v>
      </c>
      <c r="BO27" s="453"/>
      <c r="BP27" s="453"/>
      <c r="BQ27" s="453"/>
      <c r="BR27" s="453"/>
      <c r="BS27" s="453"/>
      <c r="BT27" s="453"/>
      <c r="BU27" s="454"/>
      <c r="BV27" s="452">
        <v>1714108</v>
      </c>
      <c r="BW27" s="453"/>
      <c r="BX27" s="453"/>
      <c r="BY27" s="453"/>
      <c r="BZ27" s="453"/>
      <c r="CA27" s="453"/>
      <c r="CB27" s="453"/>
      <c r="CC27" s="454"/>
      <c r="CD27" s="184"/>
      <c r="CE27" s="450"/>
      <c r="CF27" s="450"/>
      <c r="CG27" s="450"/>
      <c r="CH27" s="450"/>
      <c r="CI27" s="450"/>
      <c r="CJ27" s="450"/>
      <c r="CK27" s="450"/>
      <c r="CL27" s="450"/>
      <c r="CM27" s="450"/>
      <c r="CN27" s="450"/>
      <c r="CO27" s="450"/>
      <c r="CP27" s="450"/>
      <c r="CQ27" s="450"/>
      <c r="CR27" s="450"/>
      <c r="CS27" s="451"/>
      <c r="CT27" s="415"/>
      <c r="CU27" s="416"/>
      <c r="CV27" s="416"/>
      <c r="CW27" s="416"/>
      <c r="CX27" s="416"/>
      <c r="CY27" s="416"/>
      <c r="CZ27" s="416"/>
      <c r="DA27" s="417"/>
      <c r="DB27" s="415"/>
      <c r="DC27" s="416"/>
      <c r="DD27" s="416"/>
      <c r="DE27" s="416"/>
      <c r="DF27" s="416"/>
      <c r="DG27" s="416"/>
      <c r="DH27" s="416"/>
      <c r="DI27" s="417"/>
    </row>
    <row r="28" spans="1:113" ht="18.75" customHeight="1" x14ac:dyDescent="0.2">
      <c r="A28" s="169"/>
      <c r="B28" s="397"/>
      <c r="C28" s="398"/>
      <c r="D28" s="399"/>
      <c r="E28" s="374" t="s">
        <v>173</v>
      </c>
      <c r="F28" s="375"/>
      <c r="G28" s="375"/>
      <c r="H28" s="375"/>
      <c r="I28" s="375"/>
      <c r="J28" s="375"/>
      <c r="K28" s="376"/>
      <c r="L28" s="371">
        <v>1</v>
      </c>
      <c r="M28" s="372"/>
      <c r="N28" s="372"/>
      <c r="O28" s="372"/>
      <c r="P28" s="373"/>
      <c r="Q28" s="371">
        <v>4650</v>
      </c>
      <c r="R28" s="372"/>
      <c r="S28" s="372"/>
      <c r="T28" s="372"/>
      <c r="U28" s="372"/>
      <c r="V28" s="373"/>
      <c r="W28" s="461"/>
      <c r="X28" s="398"/>
      <c r="Y28" s="399"/>
      <c r="Z28" s="374" t="s">
        <v>174</v>
      </c>
      <c r="AA28" s="375"/>
      <c r="AB28" s="375"/>
      <c r="AC28" s="375"/>
      <c r="AD28" s="375"/>
      <c r="AE28" s="375"/>
      <c r="AF28" s="375"/>
      <c r="AG28" s="376"/>
      <c r="AH28" s="371" t="s">
        <v>122</v>
      </c>
      <c r="AI28" s="372"/>
      <c r="AJ28" s="372"/>
      <c r="AK28" s="372"/>
      <c r="AL28" s="373"/>
      <c r="AM28" s="371" t="s">
        <v>122</v>
      </c>
      <c r="AN28" s="372"/>
      <c r="AO28" s="372"/>
      <c r="AP28" s="372"/>
      <c r="AQ28" s="372"/>
      <c r="AR28" s="373"/>
      <c r="AS28" s="371" t="s">
        <v>122</v>
      </c>
      <c r="AT28" s="372"/>
      <c r="AU28" s="372"/>
      <c r="AV28" s="372"/>
      <c r="AW28" s="372"/>
      <c r="AX28" s="431"/>
      <c r="AY28" s="435" t="s">
        <v>175</v>
      </c>
      <c r="AZ28" s="436"/>
      <c r="BA28" s="436"/>
      <c r="BB28" s="437"/>
      <c r="BC28" s="444" t="s">
        <v>46</v>
      </c>
      <c r="BD28" s="445"/>
      <c r="BE28" s="445"/>
      <c r="BF28" s="445"/>
      <c r="BG28" s="445"/>
      <c r="BH28" s="445"/>
      <c r="BI28" s="445"/>
      <c r="BJ28" s="445"/>
      <c r="BK28" s="445"/>
      <c r="BL28" s="445"/>
      <c r="BM28" s="446"/>
      <c r="BN28" s="447">
        <v>4636834</v>
      </c>
      <c r="BO28" s="448"/>
      <c r="BP28" s="448"/>
      <c r="BQ28" s="448"/>
      <c r="BR28" s="448"/>
      <c r="BS28" s="448"/>
      <c r="BT28" s="448"/>
      <c r="BU28" s="449"/>
      <c r="BV28" s="447">
        <v>4576666</v>
      </c>
      <c r="BW28" s="448"/>
      <c r="BX28" s="448"/>
      <c r="BY28" s="448"/>
      <c r="BZ28" s="448"/>
      <c r="CA28" s="448"/>
      <c r="CB28" s="448"/>
      <c r="CC28" s="449"/>
      <c r="CD28" s="182"/>
      <c r="CE28" s="450"/>
      <c r="CF28" s="450"/>
      <c r="CG28" s="450"/>
      <c r="CH28" s="450"/>
      <c r="CI28" s="450"/>
      <c r="CJ28" s="450"/>
      <c r="CK28" s="450"/>
      <c r="CL28" s="450"/>
      <c r="CM28" s="450"/>
      <c r="CN28" s="450"/>
      <c r="CO28" s="450"/>
      <c r="CP28" s="450"/>
      <c r="CQ28" s="450"/>
      <c r="CR28" s="450"/>
      <c r="CS28" s="451"/>
      <c r="CT28" s="415"/>
      <c r="CU28" s="416"/>
      <c r="CV28" s="416"/>
      <c r="CW28" s="416"/>
      <c r="CX28" s="416"/>
      <c r="CY28" s="416"/>
      <c r="CZ28" s="416"/>
      <c r="DA28" s="417"/>
      <c r="DB28" s="415"/>
      <c r="DC28" s="416"/>
      <c r="DD28" s="416"/>
      <c r="DE28" s="416"/>
      <c r="DF28" s="416"/>
      <c r="DG28" s="416"/>
      <c r="DH28" s="416"/>
      <c r="DI28" s="417"/>
    </row>
    <row r="29" spans="1:113" ht="18.75" customHeight="1" x14ac:dyDescent="0.2">
      <c r="A29" s="169"/>
      <c r="B29" s="397"/>
      <c r="C29" s="398"/>
      <c r="D29" s="399"/>
      <c r="E29" s="374" t="s">
        <v>176</v>
      </c>
      <c r="F29" s="375"/>
      <c r="G29" s="375"/>
      <c r="H29" s="375"/>
      <c r="I29" s="375"/>
      <c r="J29" s="375"/>
      <c r="K29" s="376"/>
      <c r="L29" s="371">
        <v>22</v>
      </c>
      <c r="M29" s="372"/>
      <c r="N29" s="372"/>
      <c r="O29" s="372"/>
      <c r="P29" s="373"/>
      <c r="Q29" s="371">
        <v>4200</v>
      </c>
      <c r="R29" s="372"/>
      <c r="S29" s="372"/>
      <c r="T29" s="372"/>
      <c r="U29" s="372"/>
      <c r="V29" s="373"/>
      <c r="W29" s="462"/>
      <c r="X29" s="463"/>
      <c r="Y29" s="464"/>
      <c r="Z29" s="374" t="s">
        <v>177</v>
      </c>
      <c r="AA29" s="375"/>
      <c r="AB29" s="375"/>
      <c r="AC29" s="375"/>
      <c r="AD29" s="375"/>
      <c r="AE29" s="375"/>
      <c r="AF29" s="375"/>
      <c r="AG29" s="376"/>
      <c r="AH29" s="371">
        <v>895</v>
      </c>
      <c r="AI29" s="372"/>
      <c r="AJ29" s="372"/>
      <c r="AK29" s="372"/>
      <c r="AL29" s="373"/>
      <c r="AM29" s="371">
        <v>2825581</v>
      </c>
      <c r="AN29" s="372"/>
      <c r="AO29" s="372"/>
      <c r="AP29" s="372"/>
      <c r="AQ29" s="372"/>
      <c r="AR29" s="373"/>
      <c r="AS29" s="371">
        <v>3157</v>
      </c>
      <c r="AT29" s="372"/>
      <c r="AU29" s="372"/>
      <c r="AV29" s="372"/>
      <c r="AW29" s="372"/>
      <c r="AX29" s="431"/>
      <c r="AY29" s="438"/>
      <c r="AZ29" s="439"/>
      <c r="BA29" s="439"/>
      <c r="BB29" s="440"/>
      <c r="BC29" s="432" t="s">
        <v>178</v>
      </c>
      <c r="BD29" s="433"/>
      <c r="BE29" s="433"/>
      <c r="BF29" s="433"/>
      <c r="BG29" s="433"/>
      <c r="BH29" s="433"/>
      <c r="BI29" s="433"/>
      <c r="BJ29" s="433"/>
      <c r="BK29" s="433"/>
      <c r="BL29" s="433"/>
      <c r="BM29" s="434"/>
      <c r="BN29" s="418">
        <v>2238723</v>
      </c>
      <c r="BO29" s="419"/>
      <c r="BP29" s="419"/>
      <c r="BQ29" s="419"/>
      <c r="BR29" s="419"/>
      <c r="BS29" s="419"/>
      <c r="BT29" s="419"/>
      <c r="BU29" s="420"/>
      <c r="BV29" s="418">
        <v>2336525</v>
      </c>
      <c r="BW29" s="419"/>
      <c r="BX29" s="419"/>
      <c r="BY29" s="419"/>
      <c r="BZ29" s="419"/>
      <c r="CA29" s="419"/>
      <c r="CB29" s="419"/>
      <c r="CC29" s="420"/>
      <c r="CD29" s="184"/>
      <c r="CE29" s="450"/>
      <c r="CF29" s="450"/>
      <c r="CG29" s="450"/>
      <c r="CH29" s="450"/>
      <c r="CI29" s="450"/>
      <c r="CJ29" s="450"/>
      <c r="CK29" s="450"/>
      <c r="CL29" s="450"/>
      <c r="CM29" s="450"/>
      <c r="CN29" s="450"/>
      <c r="CO29" s="450"/>
      <c r="CP29" s="450"/>
      <c r="CQ29" s="450"/>
      <c r="CR29" s="450"/>
      <c r="CS29" s="451"/>
      <c r="CT29" s="415"/>
      <c r="CU29" s="416"/>
      <c r="CV29" s="416"/>
      <c r="CW29" s="416"/>
      <c r="CX29" s="416"/>
      <c r="CY29" s="416"/>
      <c r="CZ29" s="416"/>
      <c r="DA29" s="417"/>
      <c r="DB29" s="415"/>
      <c r="DC29" s="416"/>
      <c r="DD29" s="416"/>
      <c r="DE29" s="416"/>
      <c r="DF29" s="416"/>
      <c r="DG29" s="416"/>
      <c r="DH29" s="416"/>
      <c r="DI29" s="417"/>
    </row>
    <row r="30" spans="1:113" ht="18.75" customHeight="1" thickBot="1" x14ac:dyDescent="0.25">
      <c r="A30" s="169"/>
      <c r="B30" s="400"/>
      <c r="C30" s="401"/>
      <c r="D30" s="402"/>
      <c r="E30" s="379"/>
      <c r="F30" s="380"/>
      <c r="G30" s="380"/>
      <c r="H30" s="380"/>
      <c r="I30" s="380"/>
      <c r="J30" s="380"/>
      <c r="K30" s="381"/>
      <c r="L30" s="382"/>
      <c r="M30" s="383"/>
      <c r="N30" s="383"/>
      <c r="O30" s="383"/>
      <c r="P30" s="384"/>
      <c r="Q30" s="382"/>
      <c r="R30" s="383"/>
      <c r="S30" s="383"/>
      <c r="T30" s="383"/>
      <c r="U30" s="383"/>
      <c r="V30" s="384"/>
      <c r="W30" s="385" t="s">
        <v>179</v>
      </c>
      <c r="X30" s="386"/>
      <c r="Y30" s="386"/>
      <c r="Z30" s="386"/>
      <c r="AA30" s="386"/>
      <c r="AB30" s="386"/>
      <c r="AC30" s="386"/>
      <c r="AD30" s="386"/>
      <c r="AE30" s="386"/>
      <c r="AF30" s="386"/>
      <c r="AG30" s="387"/>
      <c r="AH30" s="388">
        <v>98.8</v>
      </c>
      <c r="AI30" s="389"/>
      <c r="AJ30" s="389"/>
      <c r="AK30" s="389"/>
      <c r="AL30" s="389"/>
      <c r="AM30" s="389"/>
      <c r="AN30" s="389"/>
      <c r="AO30" s="389"/>
      <c r="AP30" s="389"/>
      <c r="AQ30" s="389"/>
      <c r="AR30" s="389"/>
      <c r="AS30" s="389"/>
      <c r="AT30" s="389"/>
      <c r="AU30" s="389"/>
      <c r="AV30" s="389"/>
      <c r="AW30" s="389"/>
      <c r="AX30" s="390"/>
      <c r="AY30" s="441"/>
      <c r="AZ30" s="442"/>
      <c r="BA30" s="442"/>
      <c r="BB30" s="443"/>
      <c r="BC30" s="391" t="s">
        <v>48</v>
      </c>
      <c r="BD30" s="392"/>
      <c r="BE30" s="392"/>
      <c r="BF30" s="392"/>
      <c r="BG30" s="392"/>
      <c r="BH30" s="392"/>
      <c r="BI30" s="392"/>
      <c r="BJ30" s="392"/>
      <c r="BK30" s="392"/>
      <c r="BL30" s="392"/>
      <c r="BM30" s="393"/>
      <c r="BN30" s="452">
        <v>15387294</v>
      </c>
      <c r="BO30" s="453"/>
      <c r="BP30" s="453"/>
      <c r="BQ30" s="453"/>
      <c r="BR30" s="453"/>
      <c r="BS30" s="453"/>
      <c r="BT30" s="453"/>
      <c r="BU30" s="454"/>
      <c r="BV30" s="452">
        <v>14161691</v>
      </c>
      <c r="BW30" s="453"/>
      <c r="BX30" s="453"/>
      <c r="BY30" s="453"/>
      <c r="BZ30" s="453"/>
      <c r="CA30" s="453"/>
      <c r="CB30" s="453"/>
      <c r="CC30" s="45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7" t="s">
        <v>180</v>
      </c>
      <c r="D32" s="377"/>
      <c r="E32" s="377"/>
      <c r="F32" s="377"/>
      <c r="G32" s="377"/>
      <c r="H32" s="377"/>
      <c r="I32" s="377"/>
      <c r="J32" s="377"/>
      <c r="K32" s="377"/>
      <c r="L32" s="377"/>
      <c r="M32" s="377"/>
      <c r="N32" s="377"/>
      <c r="O32" s="377"/>
      <c r="P32" s="377"/>
      <c r="Q32" s="377"/>
      <c r="R32" s="377"/>
      <c r="S32" s="377"/>
      <c r="U32" s="378" t="s">
        <v>181</v>
      </c>
      <c r="V32" s="378"/>
      <c r="W32" s="378"/>
      <c r="X32" s="378"/>
      <c r="Y32" s="378"/>
      <c r="Z32" s="378"/>
      <c r="AA32" s="378"/>
      <c r="AB32" s="378"/>
      <c r="AC32" s="378"/>
      <c r="AD32" s="378"/>
      <c r="AE32" s="378"/>
      <c r="AF32" s="378"/>
      <c r="AG32" s="378"/>
      <c r="AH32" s="378"/>
      <c r="AI32" s="378"/>
      <c r="AJ32" s="378"/>
      <c r="AK32" s="378"/>
      <c r="AM32" s="378" t="s">
        <v>182</v>
      </c>
      <c r="AN32" s="378"/>
      <c r="AO32" s="378"/>
      <c r="AP32" s="378"/>
      <c r="AQ32" s="378"/>
      <c r="AR32" s="378"/>
      <c r="AS32" s="378"/>
      <c r="AT32" s="378"/>
      <c r="AU32" s="378"/>
      <c r="AV32" s="378"/>
      <c r="AW32" s="378"/>
      <c r="AX32" s="378"/>
      <c r="AY32" s="378"/>
      <c r="AZ32" s="378"/>
      <c r="BA32" s="378"/>
      <c r="BB32" s="378"/>
      <c r="BC32" s="378"/>
      <c r="BE32" s="378" t="s">
        <v>183</v>
      </c>
      <c r="BF32" s="378"/>
      <c r="BG32" s="378"/>
      <c r="BH32" s="378"/>
      <c r="BI32" s="378"/>
      <c r="BJ32" s="378"/>
      <c r="BK32" s="378"/>
      <c r="BL32" s="378"/>
      <c r="BM32" s="378"/>
      <c r="BN32" s="378"/>
      <c r="BO32" s="378"/>
      <c r="BP32" s="378"/>
      <c r="BQ32" s="378"/>
      <c r="BR32" s="378"/>
      <c r="BS32" s="378"/>
      <c r="BT32" s="378"/>
      <c r="BU32" s="378"/>
      <c r="BW32" s="378" t="s">
        <v>184</v>
      </c>
      <c r="BX32" s="378"/>
      <c r="BY32" s="378"/>
      <c r="BZ32" s="378"/>
      <c r="CA32" s="378"/>
      <c r="CB32" s="378"/>
      <c r="CC32" s="378"/>
      <c r="CD32" s="378"/>
      <c r="CE32" s="378"/>
      <c r="CF32" s="378"/>
      <c r="CG32" s="378"/>
      <c r="CH32" s="378"/>
      <c r="CI32" s="378"/>
      <c r="CJ32" s="378"/>
      <c r="CK32" s="378"/>
      <c r="CL32" s="378"/>
      <c r="CM32" s="378"/>
      <c r="CO32" s="378" t="s">
        <v>185</v>
      </c>
      <c r="CP32" s="378"/>
      <c r="CQ32" s="378"/>
      <c r="CR32" s="378"/>
      <c r="CS32" s="378"/>
      <c r="CT32" s="378"/>
      <c r="CU32" s="378"/>
      <c r="CV32" s="378"/>
      <c r="CW32" s="378"/>
      <c r="CX32" s="378"/>
      <c r="CY32" s="378"/>
      <c r="CZ32" s="378"/>
      <c r="DA32" s="378"/>
      <c r="DB32" s="378"/>
      <c r="DC32" s="378"/>
      <c r="DD32" s="378"/>
      <c r="DE32" s="378"/>
      <c r="DI32" s="192"/>
    </row>
    <row r="33" spans="1:113" ht="13.5" customHeight="1" x14ac:dyDescent="0.2">
      <c r="A33" s="169"/>
      <c r="B33" s="193"/>
      <c r="C33" s="370" t="s">
        <v>186</v>
      </c>
      <c r="D33" s="370"/>
      <c r="E33" s="369" t="s">
        <v>187</v>
      </c>
      <c r="F33" s="369"/>
      <c r="G33" s="369"/>
      <c r="H33" s="369"/>
      <c r="I33" s="369"/>
      <c r="J33" s="369"/>
      <c r="K33" s="369"/>
      <c r="L33" s="369"/>
      <c r="M33" s="369"/>
      <c r="N33" s="369"/>
      <c r="O33" s="369"/>
      <c r="P33" s="369"/>
      <c r="Q33" s="369"/>
      <c r="R33" s="369"/>
      <c r="S33" s="369"/>
      <c r="T33" s="194"/>
      <c r="U33" s="370" t="s">
        <v>186</v>
      </c>
      <c r="V33" s="370"/>
      <c r="W33" s="369" t="s">
        <v>187</v>
      </c>
      <c r="X33" s="369"/>
      <c r="Y33" s="369"/>
      <c r="Z33" s="369"/>
      <c r="AA33" s="369"/>
      <c r="AB33" s="369"/>
      <c r="AC33" s="369"/>
      <c r="AD33" s="369"/>
      <c r="AE33" s="369"/>
      <c r="AF33" s="369"/>
      <c r="AG33" s="369"/>
      <c r="AH33" s="369"/>
      <c r="AI33" s="369"/>
      <c r="AJ33" s="369"/>
      <c r="AK33" s="369"/>
      <c r="AL33" s="194"/>
      <c r="AM33" s="370" t="s">
        <v>186</v>
      </c>
      <c r="AN33" s="370"/>
      <c r="AO33" s="369" t="s">
        <v>187</v>
      </c>
      <c r="AP33" s="369"/>
      <c r="AQ33" s="369"/>
      <c r="AR33" s="369"/>
      <c r="AS33" s="369"/>
      <c r="AT33" s="369"/>
      <c r="AU33" s="369"/>
      <c r="AV33" s="369"/>
      <c r="AW33" s="369"/>
      <c r="AX33" s="369"/>
      <c r="AY33" s="369"/>
      <c r="AZ33" s="369"/>
      <c r="BA33" s="369"/>
      <c r="BB33" s="369"/>
      <c r="BC33" s="369"/>
      <c r="BD33" s="195"/>
      <c r="BE33" s="369" t="s">
        <v>188</v>
      </c>
      <c r="BF33" s="369"/>
      <c r="BG33" s="369" t="s">
        <v>189</v>
      </c>
      <c r="BH33" s="369"/>
      <c r="BI33" s="369"/>
      <c r="BJ33" s="369"/>
      <c r="BK33" s="369"/>
      <c r="BL33" s="369"/>
      <c r="BM33" s="369"/>
      <c r="BN33" s="369"/>
      <c r="BO33" s="369"/>
      <c r="BP33" s="369"/>
      <c r="BQ33" s="369"/>
      <c r="BR33" s="369"/>
      <c r="BS33" s="369"/>
      <c r="BT33" s="369"/>
      <c r="BU33" s="369"/>
      <c r="BV33" s="195"/>
      <c r="BW33" s="370" t="s">
        <v>188</v>
      </c>
      <c r="BX33" s="370"/>
      <c r="BY33" s="369" t="s">
        <v>190</v>
      </c>
      <c r="BZ33" s="369"/>
      <c r="CA33" s="369"/>
      <c r="CB33" s="369"/>
      <c r="CC33" s="369"/>
      <c r="CD33" s="369"/>
      <c r="CE33" s="369"/>
      <c r="CF33" s="369"/>
      <c r="CG33" s="369"/>
      <c r="CH33" s="369"/>
      <c r="CI33" s="369"/>
      <c r="CJ33" s="369"/>
      <c r="CK33" s="369"/>
      <c r="CL33" s="369"/>
      <c r="CM33" s="369"/>
      <c r="CN33" s="194"/>
      <c r="CO33" s="370" t="s">
        <v>186</v>
      </c>
      <c r="CP33" s="370"/>
      <c r="CQ33" s="369" t="s">
        <v>191</v>
      </c>
      <c r="CR33" s="369"/>
      <c r="CS33" s="369"/>
      <c r="CT33" s="369"/>
      <c r="CU33" s="369"/>
      <c r="CV33" s="369"/>
      <c r="CW33" s="369"/>
      <c r="CX33" s="369"/>
      <c r="CY33" s="369"/>
      <c r="CZ33" s="369"/>
      <c r="DA33" s="369"/>
      <c r="DB33" s="369"/>
      <c r="DC33" s="369"/>
      <c r="DD33" s="369"/>
      <c r="DE33" s="369"/>
      <c r="DF33" s="194"/>
      <c r="DG33" s="368" t="s">
        <v>192</v>
      </c>
      <c r="DH33" s="368"/>
      <c r="DI33" s="196"/>
    </row>
    <row r="34" spans="1:113" ht="32.25" customHeight="1" x14ac:dyDescent="0.2">
      <c r="A34" s="169"/>
      <c r="B34" s="193"/>
      <c r="C34" s="366">
        <f>IF(E34="","",1)</f>
        <v>1</v>
      </c>
      <c r="D34" s="366"/>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69"/>
      <c r="U34" s="366">
        <f>IF(W34="","",MAX(C34:D43)+1)</f>
        <v>2</v>
      </c>
      <c r="V34" s="366"/>
      <c r="W34" s="367" t="str">
        <f>IF('各会計、関係団体の財政状況及び健全化判断比率'!B28="","",'各会計、関係団体の財政状況及び健全化判断比率'!B28)</f>
        <v>国民健康保険事業特別会計（事業勘定）</v>
      </c>
      <c r="X34" s="367"/>
      <c r="Y34" s="367"/>
      <c r="Z34" s="367"/>
      <c r="AA34" s="367"/>
      <c r="AB34" s="367"/>
      <c r="AC34" s="367"/>
      <c r="AD34" s="367"/>
      <c r="AE34" s="367"/>
      <c r="AF34" s="367"/>
      <c r="AG34" s="367"/>
      <c r="AH34" s="367"/>
      <c r="AI34" s="367"/>
      <c r="AJ34" s="367"/>
      <c r="AK34" s="367"/>
      <c r="AL34" s="169"/>
      <c r="AM34" s="366">
        <f>IF(AO34="","",MAX(C34:D43,U34:V43)+1)</f>
        <v>6</v>
      </c>
      <c r="AN34" s="366"/>
      <c r="AO34" s="367" t="str">
        <f>IF('各会計、関係団体の財政状況及び健全化判断比率'!B32="","",'各会計、関係団体の財政状況及び健全化判断比率'!B32)</f>
        <v>水道事業会計</v>
      </c>
      <c r="AP34" s="367"/>
      <c r="AQ34" s="367"/>
      <c r="AR34" s="367"/>
      <c r="AS34" s="367"/>
      <c r="AT34" s="367"/>
      <c r="AU34" s="367"/>
      <c r="AV34" s="367"/>
      <c r="AW34" s="367"/>
      <c r="AX34" s="367"/>
      <c r="AY34" s="367"/>
      <c r="AZ34" s="367"/>
      <c r="BA34" s="367"/>
      <c r="BB34" s="367"/>
      <c r="BC34" s="367"/>
      <c r="BD34" s="169"/>
      <c r="BE34" s="366" t="str">
        <f>IF(BG34="","",MAX(C34:D43,U34:V43,AM34:AN43)+1)</f>
        <v/>
      </c>
      <c r="BF34" s="366"/>
      <c r="BG34" s="367"/>
      <c r="BH34" s="367"/>
      <c r="BI34" s="367"/>
      <c r="BJ34" s="367"/>
      <c r="BK34" s="367"/>
      <c r="BL34" s="367"/>
      <c r="BM34" s="367"/>
      <c r="BN34" s="367"/>
      <c r="BO34" s="367"/>
      <c r="BP34" s="367"/>
      <c r="BQ34" s="367"/>
      <c r="BR34" s="367"/>
      <c r="BS34" s="367"/>
      <c r="BT34" s="367"/>
      <c r="BU34" s="367"/>
      <c r="BV34" s="169"/>
      <c r="BW34" s="366">
        <f>IF(BY34="","",MAX(C34:D43,U34:V43,AM34:AN43,BE34:BF43)+1)</f>
        <v>8</v>
      </c>
      <c r="BX34" s="366"/>
      <c r="BY34" s="367" t="str">
        <f>IF('各会計、関係団体の財政状況及び健全化判断比率'!B68="","",'各会計、関係団体の財政状況及び健全化判断比率'!B68)</f>
        <v>栃木県市町村総合事務組合（一般会計）</v>
      </c>
      <c r="BZ34" s="367"/>
      <c r="CA34" s="367"/>
      <c r="CB34" s="367"/>
      <c r="CC34" s="367"/>
      <c r="CD34" s="367"/>
      <c r="CE34" s="367"/>
      <c r="CF34" s="367"/>
      <c r="CG34" s="367"/>
      <c r="CH34" s="367"/>
      <c r="CI34" s="367"/>
      <c r="CJ34" s="367"/>
      <c r="CK34" s="367"/>
      <c r="CL34" s="367"/>
      <c r="CM34" s="367"/>
      <c r="CN34" s="169"/>
      <c r="CO34" s="366">
        <f>IF(CQ34="","",MAX(C34:D43,U34:V43,AM34:AN43,BE34:BF43,BW34:BX43)+1)</f>
        <v>12</v>
      </c>
      <c r="CP34" s="366"/>
      <c r="CQ34" s="367" t="str">
        <f>IF('各会計、関係団体の財政状況及び健全化判断比率'!BS7="","",'各会計、関係団体の財政状況及び健全化判断比率'!BS7)</f>
        <v>佐野市民文化振興事業団</v>
      </c>
      <c r="CR34" s="367"/>
      <c r="CS34" s="367"/>
      <c r="CT34" s="367"/>
      <c r="CU34" s="367"/>
      <c r="CV34" s="367"/>
      <c r="CW34" s="367"/>
      <c r="CX34" s="367"/>
      <c r="CY34" s="367"/>
      <c r="CZ34" s="367"/>
      <c r="DA34" s="367"/>
      <c r="DB34" s="367"/>
      <c r="DC34" s="367"/>
      <c r="DD34" s="367"/>
      <c r="DE34" s="367"/>
      <c r="DG34" s="364" t="str">
        <f>IF('各会計、関係団体の財政状況及び健全化判断比率'!BR7="","",'各会計、関係団体の財政状況及び健全化判断比率'!BR7)</f>
        <v/>
      </c>
      <c r="DH34" s="364"/>
      <c r="DI34" s="196"/>
    </row>
    <row r="35" spans="1:113" ht="32.25" customHeight="1" x14ac:dyDescent="0.2">
      <c r="A35" s="169"/>
      <c r="B35" s="193"/>
      <c r="C35" s="366" t="str">
        <f>IF(E35="","",C34+1)</f>
        <v/>
      </c>
      <c r="D35" s="366"/>
      <c r="E35" s="367" t="str">
        <f>IF('各会計、関係団体の財政状況及び健全化判断比率'!B8="","",'各会計、関係団体の財政状況及び健全化判断比率'!B8)</f>
        <v/>
      </c>
      <c r="F35" s="367"/>
      <c r="G35" s="367"/>
      <c r="H35" s="367"/>
      <c r="I35" s="367"/>
      <c r="J35" s="367"/>
      <c r="K35" s="367"/>
      <c r="L35" s="367"/>
      <c r="M35" s="367"/>
      <c r="N35" s="367"/>
      <c r="O35" s="367"/>
      <c r="P35" s="367"/>
      <c r="Q35" s="367"/>
      <c r="R35" s="367"/>
      <c r="S35" s="367"/>
      <c r="T35" s="169"/>
      <c r="U35" s="366">
        <f>IF(W35="","",U34+1)</f>
        <v>3</v>
      </c>
      <c r="V35" s="366"/>
      <c r="W35" s="367" t="str">
        <f>IF('各会計、関係団体の財政状況及び健全化判断比率'!B29="","",'各会計、関係団体の財政状況及び健全化判断比率'!B29)</f>
        <v>国民健康保険事業特別会計（直営診療施設勘定）</v>
      </c>
      <c r="X35" s="367"/>
      <c r="Y35" s="367"/>
      <c r="Z35" s="367"/>
      <c r="AA35" s="367"/>
      <c r="AB35" s="367"/>
      <c r="AC35" s="367"/>
      <c r="AD35" s="367"/>
      <c r="AE35" s="367"/>
      <c r="AF35" s="367"/>
      <c r="AG35" s="367"/>
      <c r="AH35" s="367"/>
      <c r="AI35" s="367"/>
      <c r="AJ35" s="367"/>
      <c r="AK35" s="367"/>
      <c r="AL35" s="169"/>
      <c r="AM35" s="366">
        <f t="shared" ref="AM35:AM43" si="0">IF(AO35="","",AM34+1)</f>
        <v>7</v>
      </c>
      <c r="AN35" s="366"/>
      <c r="AO35" s="367" t="str">
        <f>IF('各会計、関係団体の財政状況及び健全化判断比率'!B33="","",'各会計、関係団体の財政状況及び健全化判断比率'!B33)</f>
        <v>下水道事業会計</v>
      </c>
      <c r="AP35" s="367"/>
      <c r="AQ35" s="367"/>
      <c r="AR35" s="367"/>
      <c r="AS35" s="367"/>
      <c r="AT35" s="367"/>
      <c r="AU35" s="367"/>
      <c r="AV35" s="367"/>
      <c r="AW35" s="367"/>
      <c r="AX35" s="367"/>
      <c r="AY35" s="367"/>
      <c r="AZ35" s="367"/>
      <c r="BA35" s="367"/>
      <c r="BB35" s="367"/>
      <c r="BC35" s="367"/>
      <c r="BD35" s="169"/>
      <c r="BE35" s="366" t="str">
        <f t="shared" ref="BE35:BE43" si="1">IF(BG35="","",BE34+1)</f>
        <v/>
      </c>
      <c r="BF35" s="366"/>
      <c r="BG35" s="367"/>
      <c r="BH35" s="367"/>
      <c r="BI35" s="367"/>
      <c r="BJ35" s="367"/>
      <c r="BK35" s="367"/>
      <c r="BL35" s="367"/>
      <c r="BM35" s="367"/>
      <c r="BN35" s="367"/>
      <c r="BO35" s="367"/>
      <c r="BP35" s="367"/>
      <c r="BQ35" s="367"/>
      <c r="BR35" s="367"/>
      <c r="BS35" s="367"/>
      <c r="BT35" s="367"/>
      <c r="BU35" s="367"/>
      <c r="BV35" s="169"/>
      <c r="BW35" s="366">
        <f t="shared" ref="BW35:BW43" si="2">IF(BY35="","",BW34+1)</f>
        <v>9</v>
      </c>
      <c r="BX35" s="366"/>
      <c r="BY35" s="367" t="str">
        <f>IF('各会計、関係団体の財政状況及び健全化判断比率'!B69="","",'各会計、関係団体の財政状況及び健全化判断比率'!B69)</f>
        <v>栃木県市町村総合事務組合（特別会計）</v>
      </c>
      <c r="BZ35" s="367"/>
      <c r="CA35" s="367"/>
      <c r="CB35" s="367"/>
      <c r="CC35" s="367"/>
      <c r="CD35" s="367"/>
      <c r="CE35" s="367"/>
      <c r="CF35" s="367"/>
      <c r="CG35" s="367"/>
      <c r="CH35" s="367"/>
      <c r="CI35" s="367"/>
      <c r="CJ35" s="367"/>
      <c r="CK35" s="367"/>
      <c r="CL35" s="367"/>
      <c r="CM35" s="367"/>
      <c r="CN35" s="169"/>
      <c r="CO35" s="366">
        <f t="shared" ref="CO35:CO43" si="3">IF(CQ35="","",CO34+1)</f>
        <v>13</v>
      </c>
      <c r="CP35" s="366"/>
      <c r="CQ35" s="367" t="str">
        <f>IF('各会計、関係団体の財政状況及び健全化判断比率'!BS8="","",'各会計、関係団体の財政状況及び健全化判断比率'!BS8)</f>
        <v>佐野市農業公社</v>
      </c>
      <c r="CR35" s="367"/>
      <c r="CS35" s="367"/>
      <c r="CT35" s="367"/>
      <c r="CU35" s="367"/>
      <c r="CV35" s="367"/>
      <c r="CW35" s="367"/>
      <c r="CX35" s="367"/>
      <c r="CY35" s="367"/>
      <c r="CZ35" s="367"/>
      <c r="DA35" s="367"/>
      <c r="DB35" s="367"/>
      <c r="DC35" s="367"/>
      <c r="DD35" s="367"/>
      <c r="DE35" s="367"/>
      <c r="DG35" s="364" t="str">
        <f>IF('各会計、関係団体の財政状況及び健全化判断比率'!BR8="","",'各会計、関係団体の財政状況及び健全化判断比率'!BR8)</f>
        <v/>
      </c>
      <c r="DH35" s="364"/>
      <c r="DI35" s="196"/>
    </row>
    <row r="36" spans="1:113" ht="32.25" customHeight="1" x14ac:dyDescent="0.2">
      <c r="A36" s="169"/>
      <c r="B36" s="193"/>
      <c r="C36" s="366" t="str">
        <f>IF(E36="","",C35+1)</f>
        <v/>
      </c>
      <c r="D36" s="366"/>
      <c r="E36" s="367" t="str">
        <f>IF('各会計、関係団体の財政状況及び健全化判断比率'!B9="","",'各会計、関係団体の財政状況及び健全化判断比率'!B9)</f>
        <v/>
      </c>
      <c r="F36" s="367"/>
      <c r="G36" s="367"/>
      <c r="H36" s="367"/>
      <c r="I36" s="367"/>
      <c r="J36" s="367"/>
      <c r="K36" s="367"/>
      <c r="L36" s="367"/>
      <c r="M36" s="367"/>
      <c r="N36" s="367"/>
      <c r="O36" s="367"/>
      <c r="P36" s="367"/>
      <c r="Q36" s="367"/>
      <c r="R36" s="367"/>
      <c r="S36" s="367"/>
      <c r="T36" s="169"/>
      <c r="U36" s="366">
        <f t="shared" ref="U36:U43" si="4">IF(W36="","",U35+1)</f>
        <v>4</v>
      </c>
      <c r="V36" s="366"/>
      <c r="W36" s="367" t="str">
        <f>IF('各会計、関係団体の財政状況及び健全化判断比率'!B30="","",'各会計、関係団体の財政状況及び健全化判断比率'!B30)</f>
        <v>介護保険事業特別会計（保険事業勘定）</v>
      </c>
      <c r="X36" s="367"/>
      <c r="Y36" s="367"/>
      <c r="Z36" s="367"/>
      <c r="AA36" s="367"/>
      <c r="AB36" s="367"/>
      <c r="AC36" s="367"/>
      <c r="AD36" s="367"/>
      <c r="AE36" s="367"/>
      <c r="AF36" s="367"/>
      <c r="AG36" s="367"/>
      <c r="AH36" s="367"/>
      <c r="AI36" s="367"/>
      <c r="AJ36" s="367"/>
      <c r="AK36" s="367"/>
      <c r="AL36" s="169"/>
      <c r="AM36" s="366" t="str">
        <f t="shared" si="0"/>
        <v/>
      </c>
      <c r="AN36" s="366"/>
      <c r="AO36" s="367"/>
      <c r="AP36" s="367"/>
      <c r="AQ36" s="367"/>
      <c r="AR36" s="367"/>
      <c r="AS36" s="367"/>
      <c r="AT36" s="367"/>
      <c r="AU36" s="367"/>
      <c r="AV36" s="367"/>
      <c r="AW36" s="367"/>
      <c r="AX36" s="367"/>
      <c r="AY36" s="367"/>
      <c r="AZ36" s="367"/>
      <c r="BA36" s="367"/>
      <c r="BB36" s="367"/>
      <c r="BC36" s="367"/>
      <c r="BD36" s="169"/>
      <c r="BE36" s="366" t="str">
        <f t="shared" si="1"/>
        <v/>
      </c>
      <c r="BF36" s="366"/>
      <c r="BG36" s="367"/>
      <c r="BH36" s="367"/>
      <c r="BI36" s="367"/>
      <c r="BJ36" s="367"/>
      <c r="BK36" s="367"/>
      <c r="BL36" s="367"/>
      <c r="BM36" s="367"/>
      <c r="BN36" s="367"/>
      <c r="BO36" s="367"/>
      <c r="BP36" s="367"/>
      <c r="BQ36" s="367"/>
      <c r="BR36" s="367"/>
      <c r="BS36" s="367"/>
      <c r="BT36" s="367"/>
      <c r="BU36" s="367"/>
      <c r="BV36" s="169"/>
      <c r="BW36" s="366">
        <f t="shared" si="2"/>
        <v>10</v>
      </c>
      <c r="BX36" s="366"/>
      <c r="BY36" s="367" t="str">
        <f>IF('各会計、関係団体の財政状況及び健全化判断比率'!B70="","",'各会計、関係団体の財政状況及び健全化判断比率'!B70)</f>
        <v>栃木県後期高齢者医療広域連合（一般会計）</v>
      </c>
      <c r="BZ36" s="367"/>
      <c r="CA36" s="367"/>
      <c r="CB36" s="367"/>
      <c r="CC36" s="367"/>
      <c r="CD36" s="367"/>
      <c r="CE36" s="367"/>
      <c r="CF36" s="367"/>
      <c r="CG36" s="367"/>
      <c r="CH36" s="367"/>
      <c r="CI36" s="367"/>
      <c r="CJ36" s="367"/>
      <c r="CK36" s="367"/>
      <c r="CL36" s="367"/>
      <c r="CM36" s="367"/>
      <c r="CN36" s="169"/>
      <c r="CO36" s="366">
        <f t="shared" si="3"/>
        <v>14</v>
      </c>
      <c r="CP36" s="366"/>
      <c r="CQ36" s="367" t="str">
        <f>IF('各会計、関係団体の財政状況及び健全化判断比率'!BS9="","",'各会計、関係団体の財政状況及び健全化判断比率'!BS9)</f>
        <v>佐野市土地開発公社</v>
      </c>
      <c r="CR36" s="367"/>
      <c r="CS36" s="367"/>
      <c r="CT36" s="367"/>
      <c r="CU36" s="367"/>
      <c r="CV36" s="367"/>
      <c r="CW36" s="367"/>
      <c r="CX36" s="367"/>
      <c r="CY36" s="367"/>
      <c r="CZ36" s="367"/>
      <c r="DA36" s="367"/>
      <c r="DB36" s="367"/>
      <c r="DC36" s="367"/>
      <c r="DD36" s="367"/>
      <c r="DE36" s="367"/>
      <c r="DG36" s="364" t="str">
        <f>IF('各会計、関係団体の財政状況及び健全化判断比率'!BR9="","",'各会計、関係団体の財政状況及び健全化判断比率'!BR9)</f>
        <v/>
      </c>
      <c r="DH36" s="364"/>
      <c r="DI36" s="196"/>
    </row>
    <row r="37" spans="1:113" ht="32.25" customHeight="1" x14ac:dyDescent="0.2">
      <c r="A37" s="169"/>
      <c r="B37" s="193"/>
      <c r="C37" s="366" t="str">
        <f>IF(E37="","",C36+1)</f>
        <v/>
      </c>
      <c r="D37" s="366"/>
      <c r="E37" s="367" t="str">
        <f>IF('各会計、関係団体の財政状況及び健全化判断比率'!B10="","",'各会計、関係団体の財政状況及び健全化判断比率'!B10)</f>
        <v/>
      </c>
      <c r="F37" s="367"/>
      <c r="G37" s="367"/>
      <c r="H37" s="367"/>
      <c r="I37" s="367"/>
      <c r="J37" s="367"/>
      <c r="K37" s="367"/>
      <c r="L37" s="367"/>
      <c r="M37" s="367"/>
      <c r="N37" s="367"/>
      <c r="O37" s="367"/>
      <c r="P37" s="367"/>
      <c r="Q37" s="367"/>
      <c r="R37" s="367"/>
      <c r="S37" s="367"/>
      <c r="T37" s="169"/>
      <c r="U37" s="366">
        <f t="shared" si="4"/>
        <v>5</v>
      </c>
      <c r="V37" s="366"/>
      <c r="W37" s="367" t="str">
        <f>IF('各会計、関係団体の財政状況及び健全化判断比率'!B31="","",'各会計、関係団体の財政状況及び健全化判断比率'!B31)</f>
        <v>後期高齢者医療特別会計</v>
      </c>
      <c r="X37" s="367"/>
      <c r="Y37" s="367"/>
      <c r="Z37" s="367"/>
      <c r="AA37" s="367"/>
      <c r="AB37" s="367"/>
      <c r="AC37" s="367"/>
      <c r="AD37" s="367"/>
      <c r="AE37" s="367"/>
      <c r="AF37" s="367"/>
      <c r="AG37" s="367"/>
      <c r="AH37" s="367"/>
      <c r="AI37" s="367"/>
      <c r="AJ37" s="367"/>
      <c r="AK37" s="367"/>
      <c r="AL37" s="169"/>
      <c r="AM37" s="366" t="str">
        <f t="shared" si="0"/>
        <v/>
      </c>
      <c r="AN37" s="366"/>
      <c r="AO37" s="367"/>
      <c r="AP37" s="367"/>
      <c r="AQ37" s="367"/>
      <c r="AR37" s="367"/>
      <c r="AS37" s="367"/>
      <c r="AT37" s="367"/>
      <c r="AU37" s="367"/>
      <c r="AV37" s="367"/>
      <c r="AW37" s="367"/>
      <c r="AX37" s="367"/>
      <c r="AY37" s="367"/>
      <c r="AZ37" s="367"/>
      <c r="BA37" s="367"/>
      <c r="BB37" s="367"/>
      <c r="BC37" s="367"/>
      <c r="BD37" s="169"/>
      <c r="BE37" s="366" t="str">
        <f t="shared" si="1"/>
        <v/>
      </c>
      <c r="BF37" s="366"/>
      <c r="BG37" s="367"/>
      <c r="BH37" s="367"/>
      <c r="BI37" s="367"/>
      <c r="BJ37" s="367"/>
      <c r="BK37" s="367"/>
      <c r="BL37" s="367"/>
      <c r="BM37" s="367"/>
      <c r="BN37" s="367"/>
      <c r="BO37" s="367"/>
      <c r="BP37" s="367"/>
      <c r="BQ37" s="367"/>
      <c r="BR37" s="367"/>
      <c r="BS37" s="367"/>
      <c r="BT37" s="367"/>
      <c r="BU37" s="367"/>
      <c r="BV37" s="169"/>
      <c r="BW37" s="366">
        <f t="shared" si="2"/>
        <v>11</v>
      </c>
      <c r="BX37" s="366"/>
      <c r="BY37" s="367" t="str">
        <f>IF('各会計、関係団体の財政状況及び健全化判断比率'!B71="","",'各会計、関係団体の財政状況及び健全化判断比率'!B71)</f>
        <v>栃木県後期高齢者医療広域連合（特別会計）</v>
      </c>
      <c r="BZ37" s="367"/>
      <c r="CA37" s="367"/>
      <c r="CB37" s="367"/>
      <c r="CC37" s="367"/>
      <c r="CD37" s="367"/>
      <c r="CE37" s="367"/>
      <c r="CF37" s="367"/>
      <c r="CG37" s="367"/>
      <c r="CH37" s="367"/>
      <c r="CI37" s="367"/>
      <c r="CJ37" s="367"/>
      <c r="CK37" s="367"/>
      <c r="CL37" s="367"/>
      <c r="CM37" s="367"/>
      <c r="CN37" s="169"/>
      <c r="CO37" s="366">
        <f t="shared" si="3"/>
        <v>15</v>
      </c>
      <c r="CP37" s="366"/>
      <c r="CQ37" s="367" t="str">
        <f>IF('各会計、関係団体の財政状況及び健全化判断比率'!BS10="","",'各会計、関係団体の財政状況及び健全化判断比率'!BS10)</f>
        <v>どまんなかたぬま</v>
      </c>
      <c r="CR37" s="367"/>
      <c r="CS37" s="367"/>
      <c r="CT37" s="367"/>
      <c r="CU37" s="367"/>
      <c r="CV37" s="367"/>
      <c r="CW37" s="367"/>
      <c r="CX37" s="367"/>
      <c r="CY37" s="367"/>
      <c r="CZ37" s="367"/>
      <c r="DA37" s="367"/>
      <c r="DB37" s="367"/>
      <c r="DC37" s="367"/>
      <c r="DD37" s="367"/>
      <c r="DE37" s="367"/>
      <c r="DG37" s="364" t="str">
        <f>IF('各会計、関係団体の財政状況及び健全化判断比率'!BR10="","",'各会計、関係団体の財政状況及び健全化判断比率'!BR10)</f>
        <v/>
      </c>
      <c r="DH37" s="364"/>
      <c r="DI37" s="196"/>
    </row>
    <row r="38" spans="1:113" ht="32.25" customHeight="1" x14ac:dyDescent="0.2">
      <c r="A38" s="169"/>
      <c r="B38" s="193"/>
      <c r="C38" s="366" t="str">
        <f t="shared" ref="C38:C43" si="5">IF(E38="","",C37+1)</f>
        <v/>
      </c>
      <c r="D38" s="366"/>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69"/>
      <c r="U38" s="366" t="str">
        <f t="shared" si="4"/>
        <v/>
      </c>
      <c r="V38" s="366"/>
      <c r="W38" s="367"/>
      <c r="X38" s="367"/>
      <c r="Y38" s="367"/>
      <c r="Z38" s="367"/>
      <c r="AA38" s="367"/>
      <c r="AB38" s="367"/>
      <c r="AC38" s="367"/>
      <c r="AD38" s="367"/>
      <c r="AE38" s="367"/>
      <c r="AF38" s="367"/>
      <c r="AG38" s="367"/>
      <c r="AH38" s="367"/>
      <c r="AI38" s="367"/>
      <c r="AJ38" s="367"/>
      <c r="AK38" s="367"/>
      <c r="AL38" s="169"/>
      <c r="AM38" s="366" t="str">
        <f t="shared" si="0"/>
        <v/>
      </c>
      <c r="AN38" s="366"/>
      <c r="AO38" s="367"/>
      <c r="AP38" s="367"/>
      <c r="AQ38" s="367"/>
      <c r="AR38" s="367"/>
      <c r="AS38" s="367"/>
      <c r="AT38" s="367"/>
      <c r="AU38" s="367"/>
      <c r="AV38" s="367"/>
      <c r="AW38" s="367"/>
      <c r="AX38" s="367"/>
      <c r="AY38" s="367"/>
      <c r="AZ38" s="367"/>
      <c r="BA38" s="367"/>
      <c r="BB38" s="367"/>
      <c r="BC38" s="367"/>
      <c r="BD38" s="169"/>
      <c r="BE38" s="366" t="str">
        <f t="shared" si="1"/>
        <v/>
      </c>
      <c r="BF38" s="366"/>
      <c r="BG38" s="367"/>
      <c r="BH38" s="367"/>
      <c r="BI38" s="367"/>
      <c r="BJ38" s="367"/>
      <c r="BK38" s="367"/>
      <c r="BL38" s="367"/>
      <c r="BM38" s="367"/>
      <c r="BN38" s="367"/>
      <c r="BO38" s="367"/>
      <c r="BP38" s="367"/>
      <c r="BQ38" s="367"/>
      <c r="BR38" s="367"/>
      <c r="BS38" s="367"/>
      <c r="BT38" s="367"/>
      <c r="BU38" s="367"/>
      <c r="BV38" s="169"/>
      <c r="BW38" s="366" t="str">
        <f t="shared" si="2"/>
        <v/>
      </c>
      <c r="BX38" s="366"/>
      <c r="BY38" s="367" t="str">
        <f>IF('各会計、関係団体の財政状況及び健全化判断比率'!B72="","",'各会計、関係団体の財政状況及び健全化判断比率'!B72)</f>
        <v/>
      </c>
      <c r="BZ38" s="367"/>
      <c r="CA38" s="367"/>
      <c r="CB38" s="367"/>
      <c r="CC38" s="367"/>
      <c r="CD38" s="367"/>
      <c r="CE38" s="367"/>
      <c r="CF38" s="367"/>
      <c r="CG38" s="367"/>
      <c r="CH38" s="367"/>
      <c r="CI38" s="367"/>
      <c r="CJ38" s="367"/>
      <c r="CK38" s="367"/>
      <c r="CL38" s="367"/>
      <c r="CM38" s="367"/>
      <c r="CN38" s="169"/>
      <c r="CO38" s="366">
        <f t="shared" si="3"/>
        <v>16</v>
      </c>
      <c r="CP38" s="366"/>
      <c r="CQ38" s="367" t="str">
        <f>IF('各会計、関係団体の財政状況及び健全化判断比率'!BS11="","",'各会計、関係団体の財政状況及び健全化判断比率'!BS11)</f>
        <v>両毛地区勤労者福祉共済会</v>
      </c>
      <c r="CR38" s="367"/>
      <c r="CS38" s="367"/>
      <c r="CT38" s="367"/>
      <c r="CU38" s="367"/>
      <c r="CV38" s="367"/>
      <c r="CW38" s="367"/>
      <c r="CX38" s="367"/>
      <c r="CY38" s="367"/>
      <c r="CZ38" s="367"/>
      <c r="DA38" s="367"/>
      <c r="DB38" s="367"/>
      <c r="DC38" s="367"/>
      <c r="DD38" s="367"/>
      <c r="DE38" s="367"/>
      <c r="DG38" s="364" t="str">
        <f>IF('各会計、関係団体の財政状況及び健全化判断比率'!BR11="","",'各会計、関係団体の財政状況及び健全化判断比率'!BR11)</f>
        <v/>
      </c>
      <c r="DH38" s="364"/>
      <c r="DI38" s="196"/>
    </row>
    <row r="39" spans="1:113" ht="32.25" customHeight="1" x14ac:dyDescent="0.2">
      <c r="A39" s="169"/>
      <c r="B39" s="193"/>
      <c r="C39" s="366" t="str">
        <f t="shared" si="5"/>
        <v/>
      </c>
      <c r="D39" s="366"/>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69"/>
      <c r="U39" s="366" t="str">
        <f t="shared" si="4"/>
        <v/>
      </c>
      <c r="V39" s="366"/>
      <c r="W39" s="367"/>
      <c r="X39" s="367"/>
      <c r="Y39" s="367"/>
      <c r="Z39" s="367"/>
      <c r="AA39" s="367"/>
      <c r="AB39" s="367"/>
      <c r="AC39" s="367"/>
      <c r="AD39" s="367"/>
      <c r="AE39" s="367"/>
      <c r="AF39" s="367"/>
      <c r="AG39" s="367"/>
      <c r="AH39" s="367"/>
      <c r="AI39" s="367"/>
      <c r="AJ39" s="367"/>
      <c r="AK39" s="367"/>
      <c r="AL39" s="169"/>
      <c r="AM39" s="366" t="str">
        <f t="shared" si="0"/>
        <v/>
      </c>
      <c r="AN39" s="366"/>
      <c r="AO39" s="367"/>
      <c r="AP39" s="367"/>
      <c r="AQ39" s="367"/>
      <c r="AR39" s="367"/>
      <c r="AS39" s="367"/>
      <c r="AT39" s="367"/>
      <c r="AU39" s="367"/>
      <c r="AV39" s="367"/>
      <c r="AW39" s="367"/>
      <c r="AX39" s="367"/>
      <c r="AY39" s="367"/>
      <c r="AZ39" s="367"/>
      <c r="BA39" s="367"/>
      <c r="BB39" s="367"/>
      <c r="BC39" s="367"/>
      <c r="BD39" s="169"/>
      <c r="BE39" s="366" t="str">
        <f t="shared" si="1"/>
        <v/>
      </c>
      <c r="BF39" s="366"/>
      <c r="BG39" s="367"/>
      <c r="BH39" s="367"/>
      <c r="BI39" s="367"/>
      <c r="BJ39" s="367"/>
      <c r="BK39" s="367"/>
      <c r="BL39" s="367"/>
      <c r="BM39" s="367"/>
      <c r="BN39" s="367"/>
      <c r="BO39" s="367"/>
      <c r="BP39" s="367"/>
      <c r="BQ39" s="367"/>
      <c r="BR39" s="367"/>
      <c r="BS39" s="367"/>
      <c r="BT39" s="367"/>
      <c r="BU39" s="367"/>
      <c r="BV39" s="169"/>
      <c r="BW39" s="366" t="str">
        <f t="shared" si="2"/>
        <v/>
      </c>
      <c r="BX39" s="366"/>
      <c r="BY39" s="367" t="str">
        <f>IF('各会計、関係団体の財政状況及び健全化判断比率'!B73="","",'各会計、関係団体の財政状況及び健全化判断比率'!B73)</f>
        <v/>
      </c>
      <c r="BZ39" s="367"/>
      <c r="CA39" s="367"/>
      <c r="CB39" s="367"/>
      <c r="CC39" s="367"/>
      <c r="CD39" s="367"/>
      <c r="CE39" s="367"/>
      <c r="CF39" s="367"/>
      <c r="CG39" s="367"/>
      <c r="CH39" s="367"/>
      <c r="CI39" s="367"/>
      <c r="CJ39" s="367"/>
      <c r="CK39" s="367"/>
      <c r="CL39" s="367"/>
      <c r="CM39" s="367"/>
      <c r="CN39" s="169"/>
      <c r="CO39" s="366">
        <f t="shared" si="3"/>
        <v>17</v>
      </c>
      <c r="CP39" s="366"/>
      <c r="CQ39" s="367" t="str">
        <f>IF('各会計、関係団体の財政状況及び健全化判断比率'!BS12="","",'各会計、関係団体の財政状況及び健全化判断比率'!BS12)</f>
        <v>さのまちづくり</v>
      </c>
      <c r="CR39" s="367"/>
      <c r="CS39" s="367"/>
      <c r="CT39" s="367"/>
      <c r="CU39" s="367"/>
      <c r="CV39" s="367"/>
      <c r="CW39" s="367"/>
      <c r="CX39" s="367"/>
      <c r="CY39" s="367"/>
      <c r="CZ39" s="367"/>
      <c r="DA39" s="367"/>
      <c r="DB39" s="367"/>
      <c r="DC39" s="367"/>
      <c r="DD39" s="367"/>
      <c r="DE39" s="367"/>
      <c r="DG39" s="364" t="str">
        <f>IF('各会計、関係団体の財政状況及び健全化判断比率'!BR12="","",'各会計、関係団体の財政状況及び健全化判断比率'!BR12)</f>
        <v/>
      </c>
      <c r="DH39" s="364"/>
      <c r="DI39" s="196"/>
    </row>
    <row r="40" spans="1:113" ht="32.25" customHeight="1" x14ac:dyDescent="0.2">
      <c r="A40" s="169"/>
      <c r="B40" s="193"/>
      <c r="C40" s="366" t="str">
        <f t="shared" si="5"/>
        <v/>
      </c>
      <c r="D40" s="366"/>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69"/>
      <c r="U40" s="366" t="str">
        <f t="shared" si="4"/>
        <v/>
      </c>
      <c r="V40" s="366"/>
      <c r="W40" s="367"/>
      <c r="X40" s="367"/>
      <c r="Y40" s="367"/>
      <c r="Z40" s="367"/>
      <c r="AA40" s="367"/>
      <c r="AB40" s="367"/>
      <c r="AC40" s="367"/>
      <c r="AD40" s="367"/>
      <c r="AE40" s="367"/>
      <c r="AF40" s="367"/>
      <c r="AG40" s="367"/>
      <c r="AH40" s="367"/>
      <c r="AI40" s="367"/>
      <c r="AJ40" s="367"/>
      <c r="AK40" s="367"/>
      <c r="AL40" s="169"/>
      <c r="AM40" s="366" t="str">
        <f t="shared" si="0"/>
        <v/>
      </c>
      <c r="AN40" s="366"/>
      <c r="AO40" s="367"/>
      <c r="AP40" s="367"/>
      <c r="AQ40" s="367"/>
      <c r="AR40" s="367"/>
      <c r="AS40" s="367"/>
      <c r="AT40" s="367"/>
      <c r="AU40" s="367"/>
      <c r="AV40" s="367"/>
      <c r="AW40" s="367"/>
      <c r="AX40" s="367"/>
      <c r="AY40" s="367"/>
      <c r="AZ40" s="367"/>
      <c r="BA40" s="367"/>
      <c r="BB40" s="367"/>
      <c r="BC40" s="367"/>
      <c r="BD40" s="169"/>
      <c r="BE40" s="366" t="str">
        <f t="shared" si="1"/>
        <v/>
      </c>
      <c r="BF40" s="366"/>
      <c r="BG40" s="367"/>
      <c r="BH40" s="367"/>
      <c r="BI40" s="367"/>
      <c r="BJ40" s="367"/>
      <c r="BK40" s="367"/>
      <c r="BL40" s="367"/>
      <c r="BM40" s="367"/>
      <c r="BN40" s="367"/>
      <c r="BO40" s="367"/>
      <c r="BP40" s="367"/>
      <c r="BQ40" s="367"/>
      <c r="BR40" s="367"/>
      <c r="BS40" s="367"/>
      <c r="BT40" s="367"/>
      <c r="BU40" s="367"/>
      <c r="BV40" s="169"/>
      <c r="BW40" s="366" t="str">
        <f t="shared" si="2"/>
        <v/>
      </c>
      <c r="BX40" s="366"/>
      <c r="BY40" s="367" t="str">
        <f>IF('各会計、関係団体の財政状況及び健全化判断比率'!B74="","",'各会計、関係団体の財政状況及び健全化判断比率'!B74)</f>
        <v/>
      </c>
      <c r="BZ40" s="367"/>
      <c r="CA40" s="367"/>
      <c r="CB40" s="367"/>
      <c r="CC40" s="367"/>
      <c r="CD40" s="367"/>
      <c r="CE40" s="367"/>
      <c r="CF40" s="367"/>
      <c r="CG40" s="367"/>
      <c r="CH40" s="367"/>
      <c r="CI40" s="367"/>
      <c r="CJ40" s="367"/>
      <c r="CK40" s="367"/>
      <c r="CL40" s="367"/>
      <c r="CM40" s="367"/>
      <c r="CN40" s="169"/>
      <c r="CO40" s="366" t="str">
        <f t="shared" si="3"/>
        <v/>
      </c>
      <c r="CP40" s="366"/>
      <c r="CQ40" s="367" t="str">
        <f>IF('各会計、関係団体の財政状況及び健全化判断比率'!BS13="","",'各会計、関係団体の財政状況及び健全化判断比率'!BS13)</f>
        <v/>
      </c>
      <c r="CR40" s="367"/>
      <c r="CS40" s="367"/>
      <c r="CT40" s="367"/>
      <c r="CU40" s="367"/>
      <c r="CV40" s="367"/>
      <c r="CW40" s="367"/>
      <c r="CX40" s="367"/>
      <c r="CY40" s="367"/>
      <c r="CZ40" s="367"/>
      <c r="DA40" s="367"/>
      <c r="DB40" s="367"/>
      <c r="DC40" s="367"/>
      <c r="DD40" s="367"/>
      <c r="DE40" s="367"/>
      <c r="DG40" s="364" t="str">
        <f>IF('各会計、関係団体の財政状況及び健全化判断比率'!BR13="","",'各会計、関係団体の財政状況及び健全化判断比率'!BR13)</f>
        <v/>
      </c>
      <c r="DH40" s="364"/>
      <c r="DI40" s="196"/>
    </row>
    <row r="41" spans="1:113" ht="32.25" customHeight="1" x14ac:dyDescent="0.2">
      <c r="A41" s="169"/>
      <c r="B41" s="193"/>
      <c r="C41" s="366" t="str">
        <f t="shared" si="5"/>
        <v/>
      </c>
      <c r="D41" s="366"/>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69"/>
      <c r="U41" s="366" t="str">
        <f t="shared" si="4"/>
        <v/>
      </c>
      <c r="V41" s="366"/>
      <c r="W41" s="367"/>
      <c r="X41" s="367"/>
      <c r="Y41" s="367"/>
      <c r="Z41" s="367"/>
      <c r="AA41" s="367"/>
      <c r="AB41" s="367"/>
      <c r="AC41" s="367"/>
      <c r="AD41" s="367"/>
      <c r="AE41" s="367"/>
      <c r="AF41" s="367"/>
      <c r="AG41" s="367"/>
      <c r="AH41" s="367"/>
      <c r="AI41" s="367"/>
      <c r="AJ41" s="367"/>
      <c r="AK41" s="367"/>
      <c r="AL41" s="169"/>
      <c r="AM41" s="366" t="str">
        <f t="shared" si="0"/>
        <v/>
      </c>
      <c r="AN41" s="366"/>
      <c r="AO41" s="367"/>
      <c r="AP41" s="367"/>
      <c r="AQ41" s="367"/>
      <c r="AR41" s="367"/>
      <c r="AS41" s="367"/>
      <c r="AT41" s="367"/>
      <c r="AU41" s="367"/>
      <c r="AV41" s="367"/>
      <c r="AW41" s="367"/>
      <c r="AX41" s="367"/>
      <c r="AY41" s="367"/>
      <c r="AZ41" s="367"/>
      <c r="BA41" s="367"/>
      <c r="BB41" s="367"/>
      <c r="BC41" s="367"/>
      <c r="BD41" s="169"/>
      <c r="BE41" s="366" t="str">
        <f t="shared" si="1"/>
        <v/>
      </c>
      <c r="BF41" s="366"/>
      <c r="BG41" s="367"/>
      <c r="BH41" s="367"/>
      <c r="BI41" s="367"/>
      <c r="BJ41" s="367"/>
      <c r="BK41" s="367"/>
      <c r="BL41" s="367"/>
      <c r="BM41" s="367"/>
      <c r="BN41" s="367"/>
      <c r="BO41" s="367"/>
      <c r="BP41" s="367"/>
      <c r="BQ41" s="367"/>
      <c r="BR41" s="367"/>
      <c r="BS41" s="367"/>
      <c r="BT41" s="367"/>
      <c r="BU41" s="367"/>
      <c r="BV41" s="169"/>
      <c r="BW41" s="366" t="str">
        <f t="shared" si="2"/>
        <v/>
      </c>
      <c r="BX41" s="366"/>
      <c r="BY41" s="367" t="str">
        <f>IF('各会計、関係団体の財政状況及び健全化判断比率'!B75="","",'各会計、関係団体の財政状況及び健全化判断比率'!B75)</f>
        <v/>
      </c>
      <c r="BZ41" s="367"/>
      <c r="CA41" s="367"/>
      <c r="CB41" s="367"/>
      <c r="CC41" s="367"/>
      <c r="CD41" s="367"/>
      <c r="CE41" s="367"/>
      <c r="CF41" s="367"/>
      <c r="CG41" s="367"/>
      <c r="CH41" s="367"/>
      <c r="CI41" s="367"/>
      <c r="CJ41" s="367"/>
      <c r="CK41" s="367"/>
      <c r="CL41" s="367"/>
      <c r="CM41" s="367"/>
      <c r="CN41" s="169"/>
      <c r="CO41" s="366" t="str">
        <f t="shared" si="3"/>
        <v/>
      </c>
      <c r="CP41" s="366"/>
      <c r="CQ41" s="367" t="str">
        <f>IF('各会計、関係団体の財政状況及び健全化判断比率'!BS14="","",'各会計、関係団体の財政状況及び健全化判断比率'!BS14)</f>
        <v/>
      </c>
      <c r="CR41" s="367"/>
      <c r="CS41" s="367"/>
      <c r="CT41" s="367"/>
      <c r="CU41" s="367"/>
      <c r="CV41" s="367"/>
      <c r="CW41" s="367"/>
      <c r="CX41" s="367"/>
      <c r="CY41" s="367"/>
      <c r="CZ41" s="367"/>
      <c r="DA41" s="367"/>
      <c r="DB41" s="367"/>
      <c r="DC41" s="367"/>
      <c r="DD41" s="367"/>
      <c r="DE41" s="367"/>
      <c r="DG41" s="364" t="str">
        <f>IF('各会計、関係団体の財政状況及び健全化判断比率'!BR14="","",'各会計、関係団体の財政状況及び健全化判断比率'!BR14)</f>
        <v/>
      </c>
      <c r="DH41" s="364"/>
      <c r="DI41" s="196"/>
    </row>
    <row r="42" spans="1:113" ht="32.25" customHeight="1" x14ac:dyDescent="0.2">
      <c r="B42" s="193"/>
      <c r="C42" s="366" t="str">
        <f t="shared" si="5"/>
        <v/>
      </c>
      <c r="D42" s="366"/>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69"/>
      <c r="U42" s="366" t="str">
        <f t="shared" si="4"/>
        <v/>
      </c>
      <c r="V42" s="366"/>
      <c r="W42" s="367"/>
      <c r="X42" s="367"/>
      <c r="Y42" s="367"/>
      <c r="Z42" s="367"/>
      <c r="AA42" s="367"/>
      <c r="AB42" s="367"/>
      <c r="AC42" s="367"/>
      <c r="AD42" s="367"/>
      <c r="AE42" s="367"/>
      <c r="AF42" s="367"/>
      <c r="AG42" s="367"/>
      <c r="AH42" s="367"/>
      <c r="AI42" s="367"/>
      <c r="AJ42" s="367"/>
      <c r="AK42" s="367"/>
      <c r="AL42" s="169"/>
      <c r="AM42" s="366" t="str">
        <f t="shared" si="0"/>
        <v/>
      </c>
      <c r="AN42" s="366"/>
      <c r="AO42" s="367"/>
      <c r="AP42" s="367"/>
      <c r="AQ42" s="367"/>
      <c r="AR42" s="367"/>
      <c r="AS42" s="367"/>
      <c r="AT42" s="367"/>
      <c r="AU42" s="367"/>
      <c r="AV42" s="367"/>
      <c r="AW42" s="367"/>
      <c r="AX42" s="367"/>
      <c r="AY42" s="367"/>
      <c r="AZ42" s="367"/>
      <c r="BA42" s="367"/>
      <c r="BB42" s="367"/>
      <c r="BC42" s="367"/>
      <c r="BD42" s="169"/>
      <c r="BE42" s="366" t="str">
        <f t="shared" si="1"/>
        <v/>
      </c>
      <c r="BF42" s="366"/>
      <c r="BG42" s="367"/>
      <c r="BH42" s="367"/>
      <c r="BI42" s="367"/>
      <c r="BJ42" s="367"/>
      <c r="BK42" s="367"/>
      <c r="BL42" s="367"/>
      <c r="BM42" s="367"/>
      <c r="BN42" s="367"/>
      <c r="BO42" s="367"/>
      <c r="BP42" s="367"/>
      <c r="BQ42" s="367"/>
      <c r="BR42" s="367"/>
      <c r="BS42" s="367"/>
      <c r="BT42" s="367"/>
      <c r="BU42" s="367"/>
      <c r="BV42" s="169"/>
      <c r="BW42" s="366" t="str">
        <f t="shared" si="2"/>
        <v/>
      </c>
      <c r="BX42" s="366"/>
      <c r="BY42" s="367" t="str">
        <f>IF('各会計、関係団体の財政状況及び健全化判断比率'!B76="","",'各会計、関係団体の財政状況及び健全化判断比率'!B76)</f>
        <v/>
      </c>
      <c r="BZ42" s="367"/>
      <c r="CA42" s="367"/>
      <c r="CB42" s="367"/>
      <c r="CC42" s="367"/>
      <c r="CD42" s="367"/>
      <c r="CE42" s="367"/>
      <c r="CF42" s="367"/>
      <c r="CG42" s="367"/>
      <c r="CH42" s="367"/>
      <c r="CI42" s="367"/>
      <c r="CJ42" s="367"/>
      <c r="CK42" s="367"/>
      <c r="CL42" s="367"/>
      <c r="CM42" s="367"/>
      <c r="CN42" s="169"/>
      <c r="CO42" s="366" t="str">
        <f t="shared" si="3"/>
        <v/>
      </c>
      <c r="CP42" s="366"/>
      <c r="CQ42" s="367" t="str">
        <f>IF('各会計、関係団体の財政状況及び健全化判断比率'!BS15="","",'各会計、関係団体の財政状況及び健全化判断比率'!BS15)</f>
        <v/>
      </c>
      <c r="CR42" s="367"/>
      <c r="CS42" s="367"/>
      <c r="CT42" s="367"/>
      <c r="CU42" s="367"/>
      <c r="CV42" s="367"/>
      <c r="CW42" s="367"/>
      <c r="CX42" s="367"/>
      <c r="CY42" s="367"/>
      <c r="CZ42" s="367"/>
      <c r="DA42" s="367"/>
      <c r="DB42" s="367"/>
      <c r="DC42" s="367"/>
      <c r="DD42" s="367"/>
      <c r="DE42" s="367"/>
      <c r="DG42" s="364" t="str">
        <f>IF('各会計、関係団体の財政状況及び健全化判断比率'!BR15="","",'各会計、関係団体の財政状況及び健全化判断比率'!BR15)</f>
        <v/>
      </c>
      <c r="DH42" s="364"/>
      <c r="DI42" s="196"/>
    </row>
    <row r="43" spans="1:113" ht="32.25" customHeight="1" x14ac:dyDescent="0.2">
      <c r="B43" s="193"/>
      <c r="C43" s="366" t="str">
        <f t="shared" si="5"/>
        <v/>
      </c>
      <c r="D43" s="366"/>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69"/>
      <c r="U43" s="366" t="str">
        <f t="shared" si="4"/>
        <v/>
      </c>
      <c r="V43" s="366"/>
      <c r="W43" s="367"/>
      <c r="X43" s="367"/>
      <c r="Y43" s="367"/>
      <c r="Z43" s="367"/>
      <c r="AA43" s="367"/>
      <c r="AB43" s="367"/>
      <c r="AC43" s="367"/>
      <c r="AD43" s="367"/>
      <c r="AE43" s="367"/>
      <c r="AF43" s="367"/>
      <c r="AG43" s="367"/>
      <c r="AH43" s="367"/>
      <c r="AI43" s="367"/>
      <c r="AJ43" s="367"/>
      <c r="AK43" s="367"/>
      <c r="AL43" s="169"/>
      <c r="AM43" s="366" t="str">
        <f t="shared" si="0"/>
        <v/>
      </c>
      <c r="AN43" s="366"/>
      <c r="AO43" s="367"/>
      <c r="AP43" s="367"/>
      <c r="AQ43" s="367"/>
      <c r="AR43" s="367"/>
      <c r="AS43" s="367"/>
      <c r="AT43" s="367"/>
      <c r="AU43" s="367"/>
      <c r="AV43" s="367"/>
      <c r="AW43" s="367"/>
      <c r="AX43" s="367"/>
      <c r="AY43" s="367"/>
      <c r="AZ43" s="367"/>
      <c r="BA43" s="367"/>
      <c r="BB43" s="367"/>
      <c r="BC43" s="367"/>
      <c r="BD43" s="169"/>
      <c r="BE43" s="366" t="str">
        <f t="shared" si="1"/>
        <v/>
      </c>
      <c r="BF43" s="366"/>
      <c r="BG43" s="367"/>
      <c r="BH43" s="367"/>
      <c r="BI43" s="367"/>
      <c r="BJ43" s="367"/>
      <c r="BK43" s="367"/>
      <c r="BL43" s="367"/>
      <c r="BM43" s="367"/>
      <c r="BN43" s="367"/>
      <c r="BO43" s="367"/>
      <c r="BP43" s="367"/>
      <c r="BQ43" s="367"/>
      <c r="BR43" s="367"/>
      <c r="BS43" s="367"/>
      <c r="BT43" s="367"/>
      <c r="BU43" s="367"/>
      <c r="BV43" s="169"/>
      <c r="BW43" s="366" t="str">
        <f t="shared" si="2"/>
        <v/>
      </c>
      <c r="BX43" s="366"/>
      <c r="BY43" s="367" t="str">
        <f>IF('各会計、関係団体の財政状況及び健全化判断比率'!B77="","",'各会計、関係団体の財政状況及び健全化判断比率'!B77)</f>
        <v/>
      </c>
      <c r="BZ43" s="367"/>
      <c r="CA43" s="367"/>
      <c r="CB43" s="367"/>
      <c r="CC43" s="367"/>
      <c r="CD43" s="367"/>
      <c r="CE43" s="367"/>
      <c r="CF43" s="367"/>
      <c r="CG43" s="367"/>
      <c r="CH43" s="367"/>
      <c r="CI43" s="367"/>
      <c r="CJ43" s="367"/>
      <c r="CK43" s="367"/>
      <c r="CL43" s="367"/>
      <c r="CM43" s="367"/>
      <c r="CN43" s="169"/>
      <c r="CO43" s="366" t="str">
        <f t="shared" si="3"/>
        <v/>
      </c>
      <c r="CP43" s="366"/>
      <c r="CQ43" s="367" t="str">
        <f>IF('各会計、関係団体の財政状況及び健全化判断比率'!BS16="","",'各会計、関係団体の財政状況及び健全化判断比率'!BS16)</f>
        <v/>
      </c>
      <c r="CR43" s="367"/>
      <c r="CS43" s="367"/>
      <c r="CT43" s="367"/>
      <c r="CU43" s="367"/>
      <c r="CV43" s="367"/>
      <c r="CW43" s="367"/>
      <c r="CX43" s="367"/>
      <c r="CY43" s="367"/>
      <c r="CZ43" s="367"/>
      <c r="DA43" s="367"/>
      <c r="DB43" s="367"/>
      <c r="DC43" s="367"/>
      <c r="DD43" s="367"/>
      <c r="DE43" s="367"/>
      <c r="DG43" s="364" t="str">
        <f>IF('各会計、関係団体の財政状況及び健全化判断比率'!BR16="","",'各会計、関係団体の財政状況及び健全化判断比率'!BR16)</f>
        <v/>
      </c>
      <c r="DH43" s="364"/>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3" t="s">
        <v>194</v>
      </c>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c r="BV46" s="363"/>
      <c r="BW46" s="363"/>
      <c r="BX46" s="363"/>
      <c r="BY46" s="363"/>
      <c r="BZ46" s="363"/>
      <c r="CA46" s="363"/>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3"/>
      <c r="CY46" s="363"/>
      <c r="CZ46" s="363"/>
      <c r="DA46" s="363"/>
      <c r="DB46" s="363"/>
      <c r="DC46" s="363"/>
      <c r="DD46" s="363"/>
      <c r="DE46" s="363"/>
      <c r="DF46" s="363"/>
      <c r="DG46" s="363"/>
      <c r="DH46" s="363"/>
      <c r="DI46" s="363"/>
    </row>
    <row r="47" spans="1:113" x14ac:dyDescent="0.2">
      <c r="E47" s="363" t="s">
        <v>195</v>
      </c>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c r="BV47" s="363"/>
      <c r="BW47" s="363"/>
      <c r="BX47" s="363"/>
      <c r="BY47" s="363"/>
      <c r="BZ47" s="363"/>
      <c r="CA47" s="363"/>
      <c r="CB47" s="363"/>
      <c r="CC47" s="363"/>
      <c r="CD47" s="363"/>
      <c r="CE47" s="363"/>
      <c r="CF47" s="363"/>
      <c r="CG47" s="363"/>
      <c r="CH47" s="363"/>
      <c r="CI47" s="363"/>
      <c r="CJ47" s="363"/>
      <c r="CK47" s="363"/>
      <c r="CL47" s="363"/>
      <c r="CM47" s="363"/>
      <c r="CN47" s="363"/>
      <c r="CO47" s="363"/>
      <c r="CP47" s="363"/>
      <c r="CQ47" s="363"/>
      <c r="CR47" s="363"/>
      <c r="CS47" s="363"/>
      <c r="CT47" s="363"/>
      <c r="CU47" s="363"/>
      <c r="CV47" s="363"/>
      <c r="CW47" s="363"/>
      <c r="CX47" s="363"/>
      <c r="CY47" s="363"/>
      <c r="CZ47" s="363"/>
      <c r="DA47" s="363"/>
      <c r="DB47" s="363"/>
      <c r="DC47" s="363"/>
      <c r="DD47" s="363"/>
      <c r="DE47" s="363"/>
      <c r="DF47" s="363"/>
      <c r="DG47" s="363"/>
      <c r="DH47" s="363"/>
      <c r="DI47" s="363"/>
    </row>
    <row r="48" spans="1:113" x14ac:dyDescent="0.2">
      <c r="E48" s="363" t="s">
        <v>196</v>
      </c>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row>
    <row r="49" spans="5:113" x14ac:dyDescent="0.2">
      <c r="E49" s="365" t="s">
        <v>197</v>
      </c>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5"/>
      <c r="AY49" s="365"/>
      <c r="AZ49" s="365"/>
      <c r="BA49" s="365"/>
      <c r="BB49" s="365"/>
      <c r="BC49" s="365"/>
      <c r="BD49" s="365"/>
      <c r="BE49" s="365"/>
      <c r="BF49" s="365"/>
      <c r="BG49" s="365"/>
      <c r="BH49" s="365"/>
      <c r="BI49" s="365"/>
      <c r="BJ49" s="365"/>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365"/>
      <c r="DC49" s="365"/>
      <c r="DD49" s="365"/>
      <c r="DE49" s="365"/>
      <c r="DF49" s="365"/>
      <c r="DG49" s="365"/>
      <c r="DH49" s="365"/>
      <c r="DI49" s="365"/>
    </row>
    <row r="50" spans="5:113" x14ac:dyDescent="0.2">
      <c r="E50" s="363" t="s">
        <v>198</v>
      </c>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row>
    <row r="51" spans="5:113" x14ac:dyDescent="0.2">
      <c r="E51" s="363" t="s">
        <v>199</v>
      </c>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c r="BV51" s="363"/>
      <c r="BW51" s="363"/>
      <c r="BX51" s="363"/>
      <c r="BY51" s="363"/>
      <c r="BZ51" s="363"/>
      <c r="CA51" s="363"/>
      <c r="CB51" s="363"/>
      <c r="CC51" s="363"/>
      <c r="CD51" s="363"/>
      <c r="CE51" s="363"/>
      <c r="CF51" s="363"/>
      <c r="CG51" s="363"/>
      <c r="CH51" s="363"/>
      <c r="CI51" s="363"/>
      <c r="CJ51" s="363"/>
      <c r="CK51" s="363"/>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row>
    <row r="52" spans="5:113" x14ac:dyDescent="0.2">
      <c r="E52" s="363" t="s">
        <v>200</v>
      </c>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c r="BV52" s="363"/>
      <c r="BW52" s="363"/>
      <c r="BX52" s="363"/>
      <c r="BY52" s="363"/>
      <c r="BZ52" s="363"/>
      <c r="CA52" s="363"/>
      <c r="CB52" s="363"/>
      <c r="CC52" s="363"/>
      <c r="CD52" s="363"/>
      <c r="CE52" s="363"/>
      <c r="CF52" s="363"/>
      <c r="CG52" s="363"/>
      <c r="CH52" s="363"/>
      <c r="CI52" s="363"/>
      <c r="CJ52" s="363"/>
      <c r="CK52" s="363"/>
      <c r="CL52" s="363"/>
      <c r="CM52" s="363"/>
      <c r="CN52" s="363"/>
      <c r="CO52" s="363"/>
      <c r="CP52" s="363"/>
      <c r="CQ52" s="363"/>
      <c r="CR52" s="363"/>
      <c r="CS52" s="363"/>
      <c r="CT52" s="363"/>
      <c r="CU52" s="363"/>
      <c r="CV52" s="363"/>
      <c r="CW52" s="363"/>
      <c r="CX52" s="363"/>
      <c r="CY52" s="363"/>
      <c r="CZ52" s="363"/>
      <c r="DA52" s="363"/>
      <c r="DB52" s="363"/>
      <c r="DC52" s="363"/>
      <c r="DD52" s="363"/>
      <c r="DE52" s="363"/>
      <c r="DF52" s="363"/>
      <c r="DG52" s="363"/>
      <c r="DH52" s="363"/>
      <c r="DI52" s="363"/>
    </row>
    <row r="53" spans="5:113" x14ac:dyDescent="0.2">
      <c r="E53" s="363" t="s">
        <v>201</v>
      </c>
      <c r="F53" s="363"/>
      <c r="G53" s="363"/>
      <c r="H53" s="363"/>
      <c r="I53" s="363"/>
      <c r="J53" s="363"/>
      <c r="K53" s="363"/>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3"/>
      <c r="AY53" s="363"/>
      <c r="AZ53" s="363"/>
      <c r="BA53" s="363"/>
      <c r="BB53" s="363"/>
      <c r="BC53" s="363"/>
      <c r="BD53" s="363"/>
      <c r="BE53" s="363"/>
      <c r="BF53" s="363"/>
      <c r="BG53" s="363"/>
      <c r="BH53" s="363"/>
      <c r="BI53" s="363"/>
      <c r="BJ53" s="363"/>
      <c r="BK53" s="363"/>
      <c r="BL53" s="363"/>
      <c r="BM53" s="363"/>
      <c r="BN53" s="363"/>
      <c r="BO53" s="363"/>
      <c r="BP53" s="363"/>
      <c r="BQ53" s="363"/>
      <c r="BR53" s="363"/>
      <c r="BS53" s="363"/>
      <c r="BT53" s="363"/>
      <c r="BU53" s="363"/>
      <c r="BV53" s="363"/>
      <c r="BW53" s="363"/>
      <c r="BX53" s="363"/>
      <c r="BY53" s="363"/>
      <c r="BZ53" s="363"/>
      <c r="CA53" s="363"/>
      <c r="CB53" s="363"/>
      <c r="CC53" s="363"/>
      <c r="CD53" s="363"/>
      <c r="CE53" s="363"/>
      <c r="CF53" s="363"/>
      <c r="CG53" s="363"/>
      <c r="CH53" s="363"/>
      <c r="CI53" s="363"/>
      <c r="CJ53" s="363"/>
      <c r="CK53" s="363"/>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row>
    <row r="54" spans="5:113" x14ac:dyDescent="0.2"/>
    <row r="55" spans="5:113" x14ac:dyDescent="0.2"/>
    <row r="56" spans="5:113" x14ac:dyDescent="0.2"/>
  </sheetData>
  <sheetProtection algorithmName="SHA-512" hashValue="zbxOU9orvQgo9da29Tc6WihYljo7N0TIKF6ppJnfDkkDxOrNjZ4V0Ooto416YoIKiSglVYa48hszM6xzQMPy/Q==" saltValue="ZQNE2AfdU+fLHNgNkJkY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0" t="s">
        <v>532</v>
      </c>
      <c r="D34" s="1150"/>
      <c r="E34" s="1151"/>
      <c r="F34" s="32">
        <v>9.8000000000000007</v>
      </c>
      <c r="G34" s="33">
        <v>10.1</v>
      </c>
      <c r="H34" s="33">
        <v>9.92</v>
      </c>
      <c r="I34" s="33">
        <v>9.48</v>
      </c>
      <c r="J34" s="34">
        <v>9.02</v>
      </c>
      <c r="K34" s="22"/>
      <c r="L34" s="22"/>
      <c r="M34" s="22"/>
      <c r="N34" s="22"/>
      <c r="O34" s="22"/>
      <c r="P34" s="22"/>
    </row>
    <row r="35" spans="1:16" ht="39" customHeight="1" x14ac:dyDescent="0.2">
      <c r="A35" s="22"/>
      <c r="B35" s="35"/>
      <c r="C35" s="1144" t="s">
        <v>533</v>
      </c>
      <c r="D35" s="1145"/>
      <c r="E35" s="1146"/>
      <c r="F35" s="36">
        <v>11.4</v>
      </c>
      <c r="G35" s="37">
        <v>11.55</v>
      </c>
      <c r="H35" s="37">
        <v>11.42</v>
      </c>
      <c r="I35" s="37">
        <v>9.44</v>
      </c>
      <c r="J35" s="38">
        <v>8.7200000000000006</v>
      </c>
      <c r="K35" s="22"/>
      <c r="L35" s="22"/>
      <c r="M35" s="22"/>
      <c r="N35" s="22"/>
      <c r="O35" s="22"/>
      <c r="P35" s="22"/>
    </row>
    <row r="36" spans="1:16" ht="39" customHeight="1" x14ac:dyDescent="0.2">
      <c r="A36" s="22"/>
      <c r="B36" s="35"/>
      <c r="C36" s="1144" t="s">
        <v>534</v>
      </c>
      <c r="D36" s="1145"/>
      <c r="E36" s="1146"/>
      <c r="F36" s="36">
        <v>2.56</v>
      </c>
      <c r="G36" s="37">
        <v>4.12</v>
      </c>
      <c r="H36" s="37">
        <v>5.08</v>
      </c>
      <c r="I36" s="37">
        <v>5.95</v>
      </c>
      <c r="J36" s="38">
        <v>4.97</v>
      </c>
      <c r="K36" s="22"/>
      <c r="L36" s="22"/>
      <c r="M36" s="22"/>
      <c r="N36" s="22"/>
      <c r="O36" s="22"/>
      <c r="P36" s="22"/>
    </row>
    <row r="37" spans="1:16" ht="39" customHeight="1" x14ac:dyDescent="0.2">
      <c r="A37" s="22"/>
      <c r="B37" s="35"/>
      <c r="C37" s="1144" t="s">
        <v>535</v>
      </c>
      <c r="D37" s="1145"/>
      <c r="E37" s="1146"/>
      <c r="F37" s="36">
        <v>1.05</v>
      </c>
      <c r="G37" s="37">
        <v>1.26</v>
      </c>
      <c r="H37" s="37">
        <v>1.08</v>
      </c>
      <c r="I37" s="37">
        <v>0.56999999999999995</v>
      </c>
      <c r="J37" s="38">
        <v>0.72</v>
      </c>
      <c r="K37" s="22"/>
      <c r="L37" s="22"/>
      <c r="M37" s="22"/>
      <c r="N37" s="22"/>
      <c r="O37" s="22"/>
      <c r="P37" s="22"/>
    </row>
    <row r="38" spans="1:16" ht="39" customHeight="1" x14ac:dyDescent="0.2">
      <c r="A38" s="22"/>
      <c r="B38" s="35"/>
      <c r="C38" s="1144" t="s">
        <v>536</v>
      </c>
      <c r="D38" s="1145"/>
      <c r="E38" s="1146"/>
      <c r="F38" s="36">
        <v>0.39</v>
      </c>
      <c r="G38" s="37">
        <v>1.04</v>
      </c>
      <c r="H38" s="37">
        <v>1.54</v>
      </c>
      <c r="I38" s="37">
        <v>1.27</v>
      </c>
      <c r="J38" s="38">
        <v>0.6</v>
      </c>
      <c r="K38" s="22"/>
      <c r="L38" s="22"/>
      <c r="M38" s="22"/>
      <c r="N38" s="22"/>
      <c r="O38" s="22"/>
      <c r="P38" s="22"/>
    </row>
    <row r="39" spans="1:16" ht="39" customHeight="1" x14ac:dyDescent="0.2">
      <c r="A39" s="22"/>
      <c r="B39" s="35"/>
      <c r="C39" s="1144" t="s">
        <v>537</v>
      </c>
      <c r="D39" s="1145"/>
      <c r="E39" s="1146"/>
      <c r="F39" s="36">
        <v>0</v>
      </c>
      <c r="G39" s="37">
        <v>0.01</v>
      </c>
      <c r="H39" s="37">
        <v>0.01</v>
      </c>
      <c r="I39" s="37">
        <v>0.01</v>
      </c>
      <c r="J39" s="38">
        <v>0</v>
      </c>
      <c r="K39" s="22"/>
      <c r="L39" s="22"/>
      <c r="M39" s="22"/>
      <c r="N39" s="22"/>
      <c r="O39" s="22"/>
      <c r="P39" s="22"/>
    </row>
    <row r="40" spans="1:16" ht="39" customHeight="1" x14ac:dyDescent="0.2">
      <c r="A40" s="22"/>
      <c r="B40" s="35"/>
      <c r="C40" s="1144" t="s">
        <v>538</v>
      </c>
      <c r="D40" s="1145"/>
      <c r="E40" s="1146"/>
      <c r="F40" s="36">
        <v>0</v>
      </c>
      <c r="G40" s="37">
        <v>0</v>
      </c>
      <c r="H40" s="37">
        <v>0</v>
      </c>
      <c r="I40" s="37">
        <v>0</v>
      </c>
      <c r="J40" s="38">
        <v>0</v>
      </c>
      <c r="K40" s="22"/>
      <c r="L40" s="22"/>
      <c r="M40" s="22"/>
      <c r="N40" s="22"/>
      <c r="O40" s="22"/>
      <c r="P40" s="22"/>
    </row>
    <row r="41" spans="1:16" ht="39" customHeight="1" x14ac:dyDescent="0.2">
      <c r="A41" s="22"/>
      <c r="B41" s="35"/>
      <c r="C41" s="1144"/>
      <c r="D41" s="1145"/>
      <c r="E41" s="1146"/>
      <c r="F41" s="36"/>
      <c r="G41" s="37"/>
      <c r="H41" s="37"/>
      <c r="I41" s="37"/>
      <c r="J41" s="38"/>
      <c r="K41" s="22"/>
      <c r="L41" s="22"/>
      <c r="M41" s="22"/>
      <c r="N41" s="22"/>
      <c r="O41" s="22"/>
      <c r="P41" s="22"/>
    </row>
    <row r="42" spans="1:16" ht="39" customHeight="1" x14ac:dyDescent="0.2">
      <c r="A42" s="22"/>
      <c r="B42" s="39"/>
      <c r="C42" s="1144" t="s">
        <v>539</v>
      </c>
      <c r="D42" s="1145"/>
      <c r="E42" s="1146"/>
      <c r="F42" s="36" t="s">
        <v>487</v>
      </c>
      <c r="G42" s="37" t="s">
        <v>487</v>
      </c>
      <c r="H42" s="37" t="s">
        <v>487</v>
      </c>
      <c r="I42" s="37" t="s">
        <v>487</v>
      </c>
      <c r="J42" s="38" t="s">
        <v>487</v>
      </c>
      <c r="K42" s="22"/>
      <c r="L42" s="22"/>
      <c r="M42" s="22"/>
      <c r="N42" s="22"/>
      <c r="O42" s="22"/>
      <c r="P42" s="22"/>
    </row>
    <row r="43" spans="1:16" ht="39" customHeight="1" thickBot="1" x14ac:dyDescent="0.25">
      <c r="A43" s="22"/>
      <c r="B43" s="40"/>
      <c r="C43" s="1147" t="s">
        <v>540</v>
      </c>
      <c r="D43" s="1148"/>
      <c r="E43" s="1149"/>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pP3f7rYYmUwiCSd+Q6H4xsZbgb53+uTH9jJVtHSJeh0S7+DB1lefLGUqtx7iK3dQYDM7lVIZdwMRJoI+jMu5w==" saltValue="V17NPQjmwaJWI8dkfbOy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3886</v>
      </c>
      <c r="L45" s="60">
        <v>3865</v>
      </c>
      <c r="M45" s="60">
        <v>4174</v>
      </c>
      <c r="N45" s="60">
        <v>4318</v>
      </c>
      <c r="O45" s="61">
        <v>4299</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487</v>
      </c>
      <c r="L46" s="64" t="s">
        <v>487</v>
      </c>
      <c r="M46" s="64" t="s">
        <v>487</v>
      </c>
      <c r="N46" s="64" t="s">
        <v>487</v>
      </c>
      <c r="O46" s="65" t="s">
        <v>487</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487</v>
      </c>
      <c r="L47" s="64" t="s">
        <v>487</v>
      </c>
      <c r="M47" s="64" t="s">
        <v>487</v>
      </c>
      <c r="N47" s="64" t="s">
        <v>487</v>
      </c>
      <c r="O47" s="65" t="s">
        <v>487</v>
      </c>
      <c r="P47" s="48"/>
      <c r="Q47" s="48"/>
      <c r="R47" s="48"/>
      <c r="S47" s="48"/>
      <c r="T47" s="48"/>
      <c r="U47" s="48"/>
    </row>
    <row r="48" spans="1:21" ht="30.75" customHeight="1" x14ac:dyDescent="0.2">
      <c r="A48" s="48"/>
      <c r="B48" s="1177"/>
      <c r="C48" s="1178"/>
      <c r="D48" s="62"/>
      <c r="E48" s="1154" t="s">
        <v>13</v>
      </c>
      <c r="F48" s="1154"/>
      <c r="G48" s="1154"/>
      <c r="H48" s="1154"/>
      <c r="I48" s="1154"/>
      <c r="J48" s="1155"/>
      <c r="K48" s="63">
        <v>1326</v>
      </c>
      <c r="L48" s="64">
        <v>1220</v>
      </c>
      <c r="M48" s="64">
        <v>1230</v>
      </c>
      <c r="N48" s="64">
        <v>1229</v>
      </c>
      <c r="O48" s="65">
        <v>989</v>
      </c>
      <c r="P48" s="48"/>
      <c r="Q48" s="48"/>
      <c r="R48" s="48"/>
      <c r="S48" s="48"/>
      <c r="T48" s="48"/>
      <c r="U48" s="48"/>
    </row>
    <row r="49" spans="1:21" ht="30.75" customHeight="1" x14ac:dyDescent="0.2">
      <c r="A49" s="48"/>
      <c r="B49" s="1177"/>
      <c r="C49" s="1178"/>
      <c r="D49" s="62"/>
      <c r="E49" s="1154" t="s">
        <v>14</v>
      </c>
      <c r="F49" s="1154"/>
      <c r="G49" s="1154"/>
      <c r="H49" s="1154"/>
      <c r="I49" s="1154"/>
      <c r="J49" s="1155"/>
      <c r="K49" s="63" t="s">
        <v>487</v>
      </c>
      <c r="L49" s="64" t="s">
        <v>487</v>
      </c>
      <c r="M49" s="64" t="s">
        <v>487</v>
      </c>
      <c r="N49" s="64" t="s">
        <v>487</v>
      </c>
      <c r="O49" s="65" t="s">
        <v>487</v>
      </c>
      <c r="P49" s="48"/>
      <c r="Q49" s="48"/>
      <c r="R49" s="48"/>
      <c r="S49" s="48"/>
      <c r="T49" s="48"/>
      <c r="U49" s="48"/>
    </row>
    <row r="50" spans="1:21" ht="30.75" customHeight="1" x14ac:dyDescent="0.2">
      <c r="A50" s="48"/>
      <c r="B50" s="1177"/>
      <c r="C50" s="1178"/>
      <c r="D50" s="62"/>
      <c r="E50" s="1154" t="s">
        <v>15</v>
      </c>
      <c r="F50" s="1154"/>
      <c r="G50" s="1154"/>
      <c r="H50" s="1154"/>
      <c r="I50" s="1154"/>
      <c r="J50" s="1155"/>
      <c r="K50" s="63">
        <v>115</v>
      </c>
      <c r="L50" s="64">
        <v>103</v>
      </c>
      <c r="M50" s="64">
        <v>69</v>
      </c>
      <c r="N50" s="64">
        <v>49</v>
      </c>
      <c r="O50" s="65">
        <v>35</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487</v>
      </c>
      <c r="L51" s="64" t="s">
        <v>487</v>
      </c>
      <c r="M51" s="64" t="s">
        <v>487</v>
      </c>
      <c r="N51" s="64" t="s">
        <v>487</v>
      </c>
      <c r="O51" s="65" t="s">
        <v>487</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4849</v>
      </c>
      <c r="L52" s="64">
        <v>4701</v>
      </c>
      <c r="M52" s="64">
        <v>4884</v>
      </c>
      <c r="N52" s="64">
        <v>4954</v>
      </c>
      <c r="O52" s="65">
        <v>4931</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478</v>
      </c>
      <c r="L53" s="69">
        <v>487</v>
      </c>
      <c r="M53" s="69">
        <v>589</v>
      </c>
      <c r="N53" s="69">
        <v>642</v>
      </c>
      <c r="O53" s="70">
        <v>392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0" t="s">
        <v>24</v>
      </c>
      <c r="C58" s="1161"/>
      <c r="D58" s="1166" t="s">
        <v>25</v>
      </c>
      <c r="E58" s="1167"/>
      <c r="F58" s="1167"/>
      <c r="G58" s="1167"/>
      <c r="H58" s="1167"/>
      <c r="I58" s="1167"/>
      <c r="J58" s="1168"/>
      <c r="K58" s="83"/>
      <c r="L58" s="84"/>
      <c r="M58" s="84"/>
      <c r="N58" s="84"/>
      <c r="O58" s="85"/>
    </row>
    <row r="59" spans="1:21" ht="31.5" customHeight="1" x14ac:dyDescent="0.2">
      <c r="B59" s="1162"/>
      <c r="C59" s="1163"/>
      <c r="D59" s="1169" t="s">
        <v>26</v>
      </c>
      <c r="E59" s="1170"/>
      <c r="F59" s="1170"/>
      <c r="G59" s="1170"/>
      <c r="H59" s="1170"/>
      <c r="I59" s="1170"/>
      <c r="J59" s="1171"/>
      <c r="K59" s="86"/>
      <c r="L59" s="87"/>
      <c r="M59" s="87"/>
      <c r="N59" s="87"/>
      <c r="O59" s="88"/>
    </row>
    <row r="60" spans="1:21" ht="31.5" customHeight="1" thickBot="1" x14ac:dyDescent="0.25">
      <c r="B60" s="1164"/>
      <c r="C60" s="1165"/>
      <c r="D60" s="1172" t="s">
        <v>27</v>
      </c>
      <c r="E60" s="1173"/>
      <c r="F60" s="1173"/>
      <c r="G60" s="1173"/>
      <c r="H60" s="1173"/>
      <c r="I60" s="1173"/>
      <c r="J60" s="117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MrfAVLshTArWQCPi7YEL9eFKyjLJ7I//2tntFZ+t+RTF/i9kjYHap/7V7h7uPr0+4fxQnha4WDYrnxaIiBj6Q==" saltValue="BliQh384kz0Dth0j36qH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5" t="s">
        <v>30</v>
      </c>
      <c r="C41" s="1196"/>
      <c r="D41" s="105"/>
      <c r="E41" s="1197" t="s">
        <v>31</v>
      </c>
      <c r="F41" s="1197"/>
      <c r="G41" s="1197"/>
      <c r="H41" s="1198"/>
      <c r="I41" s="343">
        <v>40074</v>
      </c>
      <c r="J41" s="344">
        <v>41056</v>
      </c>
      <c r="K41" s="344">
        <v>38928</v>
      </c>
      <c r="L41" s="344">
        <v>36792</v>
      </c>
      <c r="M41" s="345">
        <v>35770</v>
      </c>
    </row>
    <row r="42" spans="2:13" ht="27.75" customHeight="1" x14ac:dyDescent="0.2">
      <c r="B42" s="1185"/>
      <c r="C42" s="1186"/>
      <c r="D42" s="106"/>
      <c r="E42" s="1189" t="s">
        <v>32</v>
      </c>
      <c r="F42" s="1189"/>
      <c r="G42" s="1189"/>
      <c r="H42" s="1190"/>
      <c r="I42" s="346">
        <v>388</v>
      </c>
      <c r="J42" s="347">
        <v>291</v>
      </c>
      <c r="K42" s="347">
        <v>226</v>
      </c>
      <c r="L42" s="347">
        <v>159</v>
      </c>
      <c r="M42" s="348">
        <v>26</v>
      </c>
    </row>
    <row r="43" spans="2:13" ht="27.75" customHeight="1" x14ac:dyDescent="0.2">
      <c r="B43" s="1185"/>
      <c r="C43" s="1186"/>
      <c r="D43" s="106"/>
      <c r="E43" s="1189" t="s">
        <v>33</v>
      </c>
      <c r="F43" s="1189"/>
      <c r="G43" s="1189"/>
      <c r="H43" s="1190"/>
      <c r="I43" s="346">
        <v>14511</v>
      </c>
      <c r="J43" s="347">
        <v>13945</v>
      </c>
      <c r="K43" s="347">
        <v>13060</v>
      </c>
      <c r="L43" s="347">
        <v>12360</v>
      </c>
      <c r="M43" s="348">
        <v>11273</v>
      </c>
    </row>
    <row r="44" spans="2:13" ht="27.75" customHeight="1" x14ac:dyDescent="0.2">
      <c r="B44" s="1185"/>
      <c r="C44" s="1186"/>
      <c r="D44" s="106"/>
      <c r="E44" s="1189" t="s">
        <v>34</v>
      </c>
      <c r="F44" s="1189"/>
      <c r="G44" s="1189"/>
      <c r="H44" s="1190"/>
      <c r="I44" s="346" t="s">
        <v>487</v>
      </c>
      <c r="J44" s="347" t="s">
        <v>487</v>
      </c>
      <c r="K44" s="347" t="s">
        <v>487</v>
      </c>
      <c r="L44" s="347" t="s">
        <v>487</v>
      </c>
      <c r="M44" s="348" t="s">
        <v>487</v>
      </c>
    </row>
    <row r="45" spans="2:13" ht="27.75" customHeight="1" x14ac:dyDescent="0.2">
      <c r="B45" s="1185"/>
      <c r="C45" s="1186"/>
      <c r="D45" s="106"/>
      <c r="E45" s="1189" t="s">
        <v>35</v>
      </c>
      <c r="F45" s="1189"/>
      <c r="G45" s="1189"/>
      <c r="H45" s="1190"/>
      <c r="I45" s="346">
        <v>7536</v>
      </c>
      <c r="J45" s="347">
        <v>7407</v>
      </c>
      <c r="K45" s="347">
        <v>7472</v>
      </c>
      <c r="L45" s="347">
        <v>7480</v>
      </c>
      <c r="M45" s="348">
        <v>7479</v>
      </c>
    </row>
    <row r="46" spans="2:13" ht="27.75" customHeight="1" x14ac:dyDescent="0.2">
      <c r="B46" s="1185"/>
      <c r="C46" s="1186"/>
      <c r="D46" s="107"/>
      <c r="E46" s="1189" t="s">
        <v>36</v>
      </c>
      <c r="F46" s="1189"/>
      <c r="G46" s="1189"/>
      <c r="H46" s="1190"/>
      <c r="I46" s="346" t="s">
        <v>487</v>
      </c>
      <c r="J46" s="347" t="s">
        <v>487</v>
      </c>
      <c r="K46" s="347" t="s">
        <v>487</v>
      </c>
      <c r="L46" s="347" t="s">
        <v>487</v>
      </c>
      <c r="M46" s="348" t="s">
        <v>487</v>
      </c>
    </row>
    <row r="47" spans="2:13" ht="27.75" customHeight="1" x14ac:dyDescent="0.2">
      <c r="B47" s="1185"/>
      <c r="C47" s="1186"/>
      <c r="D47" s="108"/>
      <c r="E47" s="1199" t="s">
        <v>37</v>
      </c>
      <c r="F47" s="1200"/>
      <c r="G47" s="1200"/>
      <c r="H47" s="1201"/>
      <c r="I47" s="346" t="s">
        <v>487</v>
      </c>
      <c r="J47" s="347" t="s">
        <v>487</v>
      </c>
      <c r="K47" s="347" t="s">
        <v>487</v>
      </c>
      <c r="L47" s="347" t="s">
        <v>487</v>
      </c>
      <c r="M47" s="348" t="s">
        <v>487</v>
      </c>
    </row>
    <row r="48" spans="2:13" ht="27.75" customHeight="1" x14ac:dyDescent="0.2">
      <c r="B48" s="1185"/>
      <c r="C48" s="1186"/>
      <c r="D48" s="106"/>
      <c r="E48" s="1189" t="s">
        <v>38</v>
      </c>
      <c r="F48" s="1189"/>
      <c r="G48" s="1189"/>
      <c r="H48" s="1190"/>
      <c r="I48" s="346" t="s">
        <v>487</v>
      </c>
      <c r="J48" s="347" t="s">
        <v>487</v>
      </c>
      <c r="K48" s="347" t="s">
        <v>487</v>
      </c>
      <c r="L48" s="347" t="s">
        <v>487</v>
      </c>
      <c r="M48" s="348" t="s">
        <v>487</v>
      </c>
    </row>
    <row r="49" spans="2:13" ht="27.75" customHeight="1" x14ac:dyDescent="0.2">
      <c r="B49" s="1187"/>
      <c r="C49" s="1188"/>
      <c r="D49" s="106"/>
      <c r="E49" s="1189" t="s">
        <v>39</v>
      </c>
      <c r="F49" s="1189"/>
      <c r="G49" s="1189"/>
      <c r="H49" s="1190"/>
      <c r="I49" s="346" t="s">
        <v>487</v>
      </c>
      <c r="J49" s="347" t="s">
        <v>487</v>
      </c>
      <c r="K49" s="347" t="s">
        <v>487</v>
      </c>
      <c r="L49" s="347" t="s">
        <v>487</v>
      </c>
      <c r="M49" s="348" t="s">
        <v>487</v>
      </c>
    </row>
    <row r="50" spans="2:13" ht="27.75" customHeight="1" x14ac:dyDescent="0.2">
      <c r="B50" s="1183" t="s">
        <v>40</v>
      </c>
      <c r="C50" s="1184"/>
      <c r="D50" s="109"/>
      <c r="E50" s="1189" t="s">
        <v>41</v>
      </c>
      <c r="F50" s="1189"/>
      <c r="G50" s="1189"/>
      <c r="H50" s="1190"/>
      <c r="I50" s="346">
        <v>15447</v>
      </c>
      <c r="J50" s="347">
        <v>19347</v>
      </c>
      <c r="K50" s="347">
        <v>21795</v>
      </c>
      <c r="L50" s="347">
        <v>25006</v>
      </c>
      <c r="M50" s="348">
        <v>26056</v>
      </c>
    </row>
    <row r="51" spans="2:13" ht="27.75" customHeight="1" x14ac:dyDescent="0.2">
      <c r="B51" s="1185"/>
      <c r="C51" s="1186"/>
      <c r="D51" s="106"/>
      <c r="E51" s="1189" t="s">
        <v>42</v>
      </c>
      <c r="F51" s="1189"/>
      <c r="G51" s="1189"/>
      <c r="H51" s="1190"/>
      <c r="I51" s="346">
        <v>7932</v>
      </c>
      <c r="J51" s="347">
        <v>7498</v>
      </c>
      <c r="K51" s="347">
        <v>6971</v>
      </c>
      <c r="L51" s="347">
        <v>6677</v>
      </c>
      <c r="M51" s="348">
        <v>6789</v>
      </c>
    </row>
    <row r="52" spans="2:13" ht="27.75" customHeight="1" x14ac:dyDescent="0.2">
      <c r="B52" s="1187"/>
      <c r="C52" s="1188"/>
      <c r="D52" s="106"/>
      <c r="E52" s="1189" t="s">
        <v>43</v>
      </c>
      <c r="F52" s="1189"/>
      <c r="G52" s="1189"/>
      <c r="H52" s="1190"/>
      <c r="I52" s="346">
        <v>44096</v>
      </c>
      <c r="J52" s="347">
        <v>43561</v>
      </c>
      <c r="K52" s="347">
        <v>41614</v>
      </c>
      <c r="L52" s="347">
        <v>39734</v>
      </c>
      <c r="M52" s="348">
        <v>38516</v>
      </c>
    </row>
    <row r="53" spans="2:13" ht="27.75" customHeight="1" thickBot="1" x14ac:dyDescent="0.25">
      <c r="B53" s="1191" t="s">
        <v>19</v>
      </c>
      <c r="C53" s="1192"/>
      <c r="D53" s="110"/>
      <c r="E53" s="1193" t="s">
        <v>44</v>
      </c>
      <c r="F53" s="1193"/>
      <c r="G53" s="1193"/>
      <c r="H53" s="1194"/>
      <c r="I53" s="349">
        <v>-4967</v>
      </c>
      <c r="J53" s="350">
        <v>-7707</v>
      </c>
      <c r="K53" s="350">
        <v>-10695</v>
      </c>
      <c r="L53" s="350">
        <v>-14626</v>
      </c>
      <c r="M53" s="351">
        <v>-16813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TOaf6HHh1xq0pygHFwuP1HFv15qum9avBau8zxtE0CKRAtXPZ5wYmGn5bV/QFoj6OjMofuIxUF+hmsn7Pzpiw==" saltValue="yz8LZGIDe+0Q3cNWuoEL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46" zoomScale="60" zoomScaleNormal="60" zoomScaleSheetLayoutView="100" workbookViewId="0">
      <selection activeCell="C57" sqref="C57:E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0" t="s">
        <v>46</v>
      </c>
      <c r="D55" s="1210"/>
      <c r="E55" s="1211"/>
      <c r="F55" s="352">
        <v>4579</v>
      </c>
      <c r="G55" s="352">
        <v>4577</v>
      </c>
      <c r="H55" s="353">
        <v>4637</v>
      </c>
    </row>
    <row r="56" spans="2:8" ht="52.5" customHeight="1" x14ac:dyDescent="0.2">
      <c r="B56" s="122"/>
      <c r="C56" s="1212" t="s">
        <v>47</v>
      </c>
      <c r="D56" s="1212"/>
      <c r="E56" s="1213"/>
      <c r="F56" s="354">
        <v>2380</v>
      </c>
      <c r="G56" s="354">
        <v>2337</v>
      </c>
      <c r="H56" s="355">
        <v>2239</v>
      </c>
    </row>
    <row r="57" spans="2:8" ht="53.25" customHeight="1" x14ac:dyDescent="0.2">
      <c r="B57" s="122"/>
      <c r="C57" s="1214" t="s">
        <v>48</v>
      </c>
      <c r="D57" s="1214"/>
      <c r="E57" s="1215"/>
      <c r="F57" s="356">
        <v>11095</v>
      </c>
      <c r="G57" s="356">
        <v>14162</v>
      </c>
      <c r="H57" s="357">
        <v>15387</v>
      </c>
    </row>
    <row r="58" spans="2:8" ht="45.75" customHeight="1" x14ac:dyDescent="0.2">
      <c r="B58" s="123"/>
      <c r="C58" s="1202" t="s">
        <v>557</v>
      </c>
      <c r="D58" s="1203"/>
      <c r="E58" s="1204"/>
      <c r="F58" s="358">
        <v>4113</v>
      </c>
      <c r="G58" s="358">
        <v>4872</v>
      </c>
      <c r="H58" s="359">
        <v>5396</v>
      </c>
    </row>
    <row r="59" spans="2:8" ht="45.75" customHeight="1" x14ac:dyDescent="0.2">
      <c r="B59" s="123"/>
      <c r="C59" s="1202" t="s">
        <v>558</v>
      </c>
      <c r="D59" s="1203"/>
      <c r="E59" s="1204"/>
      <c r="F59" s="358">
        <v>3306</v>
      </c>
      <c r="G59" s="358">
        <v>4515</v>
      </c>
      <c r="H59" s="359">
        <v>5169</v>
      </c>
    </row>
    <row r="60" spans="2:8" ht="45.75" customHeight="1" x14ac:dyDescent="0.2">
      <c r="B60" s="123"/>
      <c r="C60" s="1202" t="s">
        <v>559</v>
      </c>
      <c r="D60" s="1203"/>
      <c r="E60" s="1204"/>
      <c r="F60" s="358">
        <v>1353</v>
      </c>
      <c r="G60" s="358">
        <v>2427</v>
      </c>
      <c r="H60" s="359">
        <v>2414</v>
      </c>
    </row>
    <row r="61" spans="2:8" ht="45.75" customHeight="1" x14ac:dyDescent="0.2">
      <c r="B61" s="123"/>
      <c r="C61" s="1202" t="s">
        <v>560</v>
      </c>
      <c r="D61" s="1203"/>
      <c r="E61" s="1204"/>
      <c r="F61" s="358">
        <v>991</v>
      </c>
      <c r="G61" s="358">
        <v>991</v>
      </c>
      <c r="H61" s="359">
        <v>991</v>
      </c>
    </row>
    <row r="62" spans="2:8" ht="45.75" customHeight="1" thickBot="1" x14ac:dyDescent="0.25">
      <c r="B62" s="124"/>
      <c r="C62" s="1205" t="s">
        <v>561</v>
      </c>
      <c r="D62" s="1206"/>
      <c r="E62" s="1207"/>
      <c r="F62" s="360">
        <v>855</v>
      </c>
      <c r="G62" s="360">
        <v>853</v>
      </c>
      <c r="H62" s="359">
        <v>853</v>
      </c>
    </row>
    <row r="63" spans="2:8" ht="52.5" customHeight="1" thickBot="1" x14ac:dyDescent="0.25">
      <c r="B63" s="125"/>
      <c r="C63" s="1208" t="s">
        <v>49</v>
      </c>
      <c r="D63" s="1208"/>
      <c r="E63" s="1209"/>
      <c r="F63" s="361">
        <v>18054</v>
      </c>
      <c r="G63" s="361">
        <v>21075</v>
      </c>
      <c r="H63" s="362">
        <v>22263</v>
      </c>
    </row>
    <row r="64" spans="2:8" ht="13.2" x14ac:dyDescent="0.2"/>
  </sheetData>
  <sheetProtection algorithmName="SHA-512" hashValue="swrurl8xLxn6mtQ3K2pSndCCpL+7Txb62JD5Q77MLFJdvV6/CUKoo1Ch42KM0qWCWMGU17jP19z2wF90nNpjYQ==" saltValue="j8MHUp27N6L+Ca/tZOi0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35204</v>
      </c>
      <c r="E3" s="144"/>
      <c r="F3" s="145">
        <v>56416</v>
      </c>
      <c r="G3" s="146"/>
      <c r="H3" s="147"/>
    </row>
    <row r="4" spans="1:8" x14ac:dyDescent="0.2">
      <c r="A4" s="148"/>
      <c r="B4" s="149"/>
      <c r="C4" s="150"/>
      <c r="D4" s="151">
        <v>21193</v>
      </c>
      <c r="E4" s="152"/>
      <c r="F4" s="153">
        <v>32623</v>
      </c>
      <c r="G4" s="154"/>
      <c r="H4" s="155"/>
    </row>
    <row r="5" spans="1:8" x14ac:dyDescent="0.2">
      <c r="A5" s="136" t="s">
        <v>519</v>
      </c>
      <c r="B5" s="141"/>
      <c r="C5" s="142"/>
      <c r="D5" s="143">
        <v>41731</v>
      </c>
      <c r="E5" s="144"/>
      <c r="F5" s="145">
        <v>49217</v>
      </c>
      <c r="G5" s="146"/>
      <c r="H5" s="147"/>
    </row>
    <row r="6" spans="1:8" x14ac:dyDescent="0.2">
      <c r="A6" s="148"/>
      <c r="B6" s="149"/>
      <c r="C6" s="150"/>
      <c r="D6" s="151">
        <v>22889</v>
      </c>
      <c r="E6" s="152"/>
      <c r="F6" s="153">
        <v>27232</v>
      </c>
      <c r="G6" s="154"/>
      <c r="H6" s="155"/>
    </row>
    <row r="7" spans="1:8" x14ac:dyDescent="0.2">
      <c r="A7" s="136" t="s">
        <v>520</v>
      </c>
      <c r="B7" s="141"/>
      <c r="C7" s="142"/>
      <c r="D7" s="143">
        <v>23994</v>
      </c>
      <c r="E7" s="144"/>
      <c r="F7" s="145">
        <v>49211</v>
      </c>
      <c r="G7" s="146"/>
      <c r="H7" s="147"/>
    </row>
    <row r="8" spans="1:8" x14ac:dyDescent="0.2">
      <c r="A8" s="148"/>
      <c r="B8" s="149"/>
      <c r="C8" s="150"/>
      <c r="D8" s="151">
        <v>16274</v>
      </c>
      <c r="E8" s="152"/>
      <c r="F8" s="153">
        <v>28367</v>
      </c>
      <c r="G8" s="154"/>
      <c r="H8" s="155"/>
    </row>
    <row r="9" spans="1:8" x14ac:dyDescent="0.2">
      <c r="A9" s="136" t="s">
        <v>521</v>
      </c>
      <c r="B9" s="141"/>
      <c r="C9" s="142"/>
      <c r="D9" s="143">
        <v>29295</v>
      </c>
      <c r="E9" s="144"/>
      <c r="F9" s="145">
        <v>51738</v>
      </c>
      <c r="G9" s="146"/>
      <c r="H9" s="147"/>
    </row>
    <row r="10" spans="1:8" x14ac:dyDescent="0.2">
      <c r="A10" s="148"/>
      <c r="B10" s="149"/>
      <c r="C10" s="150"/>
      <c r="D10" s="151">
        <v>23659</v>
      </c>
      <c r="E10" s="152"/>
      <c r="F10" s="153">
        <v>30360</v>
      </c>
      <c r="G10" s="154"/>
      <c r="H10" s="155"/>
    </row>
    <row r="11" spans="1:8" x14ac:dyDescent="0.2">
      <c r="A11" s="136" t="s">
        <v>522</v>
      </c>
      <c r="B11" s="141"/>
      <c r="C11" s="142"/>
      <c r="D11" s="143">
        <v>47943</v>
      </c>
      <c r="E11" s="144"/>
      <c r="F11" s="145">
        <v>67158</v>
      </c>
      <c r="G11" s="146"/>
      <c r="H11" s="147"/>
    </row>
    <row r="12" spans="1:8" x14ac:dyDescent="0.2">
      <c r="A12" s="148"/>
      <c r="B12" s="149"/>
      <c r="C12" s="156"/>
      <c r="D12" s="151">
        <v>38124</v>
      </c>
      <c r="E12" s="152"/>
      <c r="F12" s="153">
        <v>42077</v>
      </c>
      <c r="G12" s="154"/>
      <c r="H12" s="155"/>
    </row>
    <row r="13" spans="1:8" x14ac:dyDescent="0.2">
      <c r="A13" s="136"/>
      <c r="B13" s="141"/>
      <c r="C13" s="157"/>
      <c r="D13" s="158">
        <v>35633</v>
      </c>
      <c r="E13" s="159"/>
      <c r="F13" s="160">
        <v>54748</v>
      </c>
      <c r="G13" s="161"/>
      <c r="H13" s="147"/>
    </row>
    <row r="14" spans="1:8" x14ac:dyDescent="0.2">
      <c r="A14" s="148"/>
      <c r="B14" s="149"/>
      <c r="C14" s="150"/>
      <c r="D14" s="151">
        <v>24428</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11.4</v>
      </c>
      <c r="C19" s="162">
        <f>ROUND(VALUE(SUBSTITUTE(実質収支比率等に係る経年分析!G$48,"▲","-")),2)</f>
        <v>11.55</v>
      </c>
      <c r="D19" s="162">
        <f>ROUND(VALUE(SUBSTITUTE(実質収支比率等に係る経年分析!H$48,"▲","-")),2)</f>
        <v>11.43</v>
      </c>
      <c r="E19" s="162">
        <f>ROUND(VALUE(SUBSTITUTE(実質収支比率等に係る経年分析!I$48,"▲","-")),2)</f>
        <v>9.4499999999999993</v>
      </c>
      <c r="F19" s="162">
        <f>ROUND(VALUE(SUBSTITUTE(実質収支比率等に係る経年分析!J$48,"▲","-")),2)</f>
        <v>8.7200000000000006</v>
      </c>
    </row>
    <row r="20" spans="1:11" x14ac:dyDescent="0.2">
      <c r="A20" s="162" t="s">
        <v>53</v>
      </c>
      <c r="B20" s="162">
        <f>ROUND(VALUE(SUBSTITUTE(実質収支比率等に係る経年分析!F$47,"▲","-")),2)</f>
        <v>12.39</v>
      </c>
      <c r="C20" s="162">
        <f>ROUND(VALUE(SUBSTITUTE(実質収支比率等に係る経年分析!G$47,"▲","-")),2)</f>
        <v>15.14</v>
      </c>
      <c r="D20" s="162">
        <f>ROUND(VALUE(SUBSTITUTE(実質収支比率等に係る経年分析!H$47,"▲","-")),2)</f>
        <v>16.170000000000002</v>
      </c>
      <c r="E20" s="162">
        <f>ROUND(VALUE(SUBSTITUTE(実質収支比率等に係る経年分析!I$47,"▲","-")),2)</f>
        <v>15.82</v>
      </c>
      <c r="F20" s="162">
        <f>ROUND(VALUE(SUBSTITUTE(実質収支比率等に係る経年分析!J$47,"▲","-")),2)</f>
        <v>15.69</v>
      </c>
    </row>
    <row r="21" spans="1:11" x14ac:dyDescent="0.2">
      <c r="A21" s="162" t="s">
        <v>54</v>
      </c>
      <c r="B21" s="162">
        <f>IF(ISNUMBER(VALUE(SUBSTITUTE(実質収支比率等に係る経年分析!F$49,"▲","-"))),ROUND(VALUE(SUBSTITUTE(実質収支比率等に係る経年分析!F$49,"▲","-")),2),NA())</f>
        <v>2.09</v>
      </c>
      <c r="C21" s="162">
        <f>IF(ISNUMBER(VALUE(SUBSTITUTE(実質収支比率等に係る経年分析!G$49,"▲","-"))),ROUND(VALUE(SUBSTITUTE(実質収支比率等に係る経年分析!G$49,"▲","-")),2),NA())</f>
        <v>3.83</v>
      </c>
      <c r="D21" s="162">
        <f>IF(ISNUMBER(VALUE(SUBSTITUTE(実質収支比率等に係る経年分析!H$49,"▲","-"))),ROUND(VALUE(SUBSTITUTE(実質収支比率等に係る経年分析!H$49,"▲","-")),2),NA())</f>
        <v>0.43</v>
      </c>
      <c r="E21" s="162">
        <f>IF(ISNUMBER(VALUE(SUBSTITUTE(実質収支比率等に係る経年分析!I$49,"▲","-"))),ROUND(VALUE(SUBSTITUTE(実質収支比率等に係る経年分析!I$49,"▲","-")),2),NA())</f>
        <v>-1.77</v>
      </c>
      <c r="F21" s="162">
        <f>IF(ISNUMBER(VALUE(SUBSTITUTE(実質収支比率等に係る経年分析!J$49,"▲","-"))),ROUND(VALUE(SUBSTITUTE(実質収支比率等に係る経年分析!J$49,"▲","-")),2),NA())</f>
        <v>-0.32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国民健康保険事業特別会計（直営診療施設勘定）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介護保険事業特別会計（保険事業勘定）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2">
      <c r="A33" s="163" t="str">
        <f>IF(連結実質赤字比率に係る赤字・黒字の構成分析!C$37="",NA(),連結実質赤字比率に係る赤字・黒字の構成分析!C$37)</f>
        <v>国民健康保険事業特別会計（事業勘定）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0.56999999999999995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4.97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11.42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8.7200000000000006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9.8000000000000007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4849</v>
      </c>
      <c r="E42" s="164"/>
      <c r="F42" s="164"/>
      <c r="G42" s="164">
        <f>'実質公債費比率（分子）の構造'!L$52</f>
        <v>4701</v>
      </c>
      <c r="H42" s="164"/>
      <c r="I42" s="164"/>
      <c r="J42" s="164">
        <f>'実質公債費比率（分子）の構造'!M$52</f>
        <v>4884</v>
      </c>
      <c r="K42" s="164"/>
      <c r="L42" s="164"/>
      <c r="M42" s="164">
        <f>'実質公債費比率（分子）の構造'!N$52</f>
        <v>4954</v>
      </c>
      <c r="N42" s="164"/>
      <c r="O42" s="164"/>
      <c r="P42" s="164">
        <f>'実質公債費比率（分子）の構造'!O$52</f>
        <v>4931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115</v>
      </c>
      <c r="C44" s="164"/>
      <c r="D44" s="164"/>
      <c r="E44" s="164">
        <f>'実質公債費比率（分子）の構造'!L$50</f>
        <v>103</v>
      </c>
      <c r="F44" s="164"/>
      <c r="G44" s="164"/>
      <c r="H44" s="164">
        <f>'実質公債費比率（分子）の構造'!M$50</f>
        <v>69</v>
      </c>
      <c r="I44" s="164"/>
      <c r="J44" s="164"/>
      <c r="K44" s="164">
        <f>'実質公債費比率（分子）の構造'!N$50</f>
        <v>49</v>
      </c>
      <c r="L44" s="164"/>
      <c r="M44" s="164"/>
      <c r="N44" s="164">
        <f>'実質公債費比率（分子）の構造'!O$50</f>
        <v>35</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1326</v>
      </c>
      <c r="C46" s="164"/>
      <c r="D46" s="164"/>
      <c r="E46" s="164">
        <f>'実質公債費比率（分子）の構造'!L$48</f>
        <v>1220</v>
      </c>
      <c r="F46" s="164"/>
      <c r="G46" s="164"/>
      <c r="H46" s="164">
        <f>'実質公債費比率（分子）の構造'!M$48</f>
        <v>1230</v>
      </c>
      <c r="I46" s="164"/>
      <c r="J46" s="164"/>
      <c r="K46" s="164">
        <f>'実質公債費比率（分子）の構造'!N$48</f>
        <v>1229</v>
      </c>
      <c r="L46" s="164"/>
      <c r="M46" s="164"/>
      <c r="N46" s="164">
        <f>'実質公債費比率（分子）の構造'!O$48</f>
        <v>989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3886</v>
      </c>
      <c r="C49" s="164"/>
      <c r="D49" s="164"/>
      <c r="E49" s="164">
        <f>'実質公債費比率（分子）の構造'!L$45</f>
        <v>3865</v>
      </c>
      <c r="F49" s="164"/>
      <c r="G49" s="164"/>
      <c r="H49" s="164">
        <f>'実質公債費比率（分子）の構造'!M$45</f>
        <v>4174</v>
      </c>
      <c r="I49" s="164"/>
      <c r="J49" s="164"/>
      <c r="K49" s="164">
        <f>'実質公債費比率（分子）の構造'!N$45</f>
        <v>4318</v>
      </c>
      <c r="L49" s="164"/>
      <c r="M49" s="164"/>
      <c r="N49" s="164">
        <f>'実質公債費比率（分子）の構造'!O$45</f>
        <v>4299</v>
      </c>
      <c r="O49" s="164"/>
      <c r="P49" s="164"/>
    </row>
    <row r="50" spans="1:16" x14ac:dyDescent="0.2">
      <c r="A50" s="164" t="s">
        <v>67</v>
      </c>
      <c r="B50" s="164" t="e">
        <f>NA()</f>
        <v>#N/A</v>
      </c>
      <c r="C50" s="164">
        <f>IF(ISNUMBER('実質公債費比率（分子）の構造'!K$53),'実質公債費比率（分子）の構造'!K$53,NA())</f>
        <v>478</v>
      </c>
      <c r="D50" s="164" t="e">
        <f>NA()</f>
        <v>#N/A</v>
      </c>
      <c r="E50" s="164" t="e">
        <f>NA()</f>
        <v>#N/A</v>
      </c>
      <c r="F50" s="164">
        <f>IF(ISNUMBER('実質公債費比率（分子）の構造'!L$53),'実質公債費比率（分子）の構造'!L$53,NA())</f>
        <v>487</v>
      </c>
      <c r="G50" s="164" t="e">
        <f>NA()</f>
        <v>#N/A</v>
      </c>
      <c r="H50" s="164" t="e">
        <f>NA()</f>
        <v>#N/A</v>
      </c>
      <c r="I50" s="164">
        <f>IF(ISNUMBER('実質公債費比率（分子）の構造'!M$53),'実質公債費比率（分子）の構造'!M$53,NA())</f>
        <v>589</v>
      </c>
      <c r="J50" s="164" t="e">
        <f>NA()</f>
        <v>#N/A</v>
      </c>
      <c r="K50" s="164" t="e">
        <f>NA()</f>
        <v>#N/A</v>
      </c>
      <c r="L50" s="164">
        <f>IF(ISNUMBER('実質公債費比率（分子）の構造'!N$53),'実質公債費比率（分子）の構造'!N$53,NA())</f>
        <v>642</v>
      </c>
      <c r="M50" s="164" t="e">
        <f>NA()</f>
        <v>#N/A</v>
      </c>
      <c r="N50" s="164" t="e">
        <f>NA()</f>
        <v>#N/A</v>
      </c>
      <c r="O50" s="164">
        <f>IF(ISNUMBER('実質公債費比率（分子）の構造'!O$53),'実質公債費比率（分子）の構造'!O$53,NA())</f>
        <v>392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44096</v>
      </c>
      <c r="E56" s="163"/>
      <c r="F56" s="163"/>
      <c r="G56" s="163">
        <f>'将来負担比率（分子）の構造'!J$52</f>
        <v>43561</v>
      </c>
      <c r="H56" s="163"/>
      <c r="I56" s="163"/>
      <c r="J56" s="163">
        <f>'将来負担比率（分子）の構造'!K$52</f>
        <v>41614</v>
      </c>
      <c r="K56" s="163"/>
      <c r="L56" s="163"/>
      <c r="M56" s="163">
        <f>'将来負担比率（分子）の構造'!L$52</f>
        <v>39734</v>
      </c>
      <c r="N56" s="163"/>
      <c r="O56" s="163"/>
      <c r="P56" s="163">
        <f>'将来負担比率（分子）の構造'!M$52</f>
        <v>38516</v>
      </c>
    </row>
    <row r="57" spans="1:16" x14ac:dyDescent="0.2">
      <c r="A57" s="163" t="s">
        <v>42</v>
      </c>
      <c r="B57" s="163"/>
      <c r="C57" s="163"/>
      <c r="D57" s="163">
        <f>'将来負担比率（分子）の構造'!I$51</f>
        <v>7932</v>
      </c>
      <c r="E57" s="163"/>
      <c r="F57" s="163"/>
      <c r="G57" s="163">
        <f>'将来負担比率（分子）の構造'!J$51</f>
        <v>7498</v>
      </c>
      <c r="H57" s="163"/>
      <c r="I57" s="163"/>
      <c r="J57" s="163">
        <f>'将来負担比率（分子）の構造'!K$51</f>
        <v>6971</v>
      </c>
      <c r="K57" s="163"/>
      <c r="L57" s="163"/>
      <c r="M57" s="163">
        <f>'将来負担比率（分子）の構造'!L$51</f>
        <v>6677</v>
      </c>
      <c r="N57" s="163"/>
      <c r="O57" s="163"/>
      <c r="P57" s="163">
        <f>'将来負担比率（分子）の構造'!M$51</f>
        <v>6789</v>
      </c>
    </row>
    <row r="58" spans="1:16" x14ac:dyDescent="0.2">
      <c r="A58" s="163" t="s">
        <v>41</v>
      </c>
      <c r="B58" s="163"/>
      <c r="C58" s="163"/>
      <c r="D58" s="163">
        <f>'将来負担比率（分子）の構造'!I$50</f>
        <v>15447</v>
      </c>
      <c r="E58" s="163"/>
      <c r="F58" s="163"/>
      <c r="G58" s="163">
        <f>'将来負担比率（分子）の構造'!J$50</f>
        <v>19347</v>
      </c>
      <c r="H58" s="163"/>
      <c r="I58" s="163"/>
      <c r="J58" s="163">
        <f>'将来負担比率（分子）の構造'!K$50</f>
        <v>21795</v>
      </c>
      <c r="K58" s="163"/>
      <c r="L58" s="163"/>
      <c r="M58" s="163">
        <f>'将来負担比率（分子）の構造'!L$50</f>
        <v>25006</v>
      </c>
      <c r="N58" s="163"/>
      <c r="O58" s="163"/>
      <c r="P58" s="163">
        <f>'将来負担比率（分子）の構造'!M$50</f>
        <v>26056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7536</v>
      </c>
      <c r="C62" s="163"/>
      <c r="D62" s="163"/>
      <c r="E62" s="163">
        <f>'将来負担比率（分子）の構造'!J$45</f>
        <v>7407</v>
      </c>
      <c r="F62" s="163"/>
      <c r="G62" s="163"/>
      <c r="H62" s="163">
        <f>'将来負担比率（分子）の構造'!K$45</f>
        <v>7472</v>
      </c>
      <c r="I62" s="163"/>
      <c r="J62" s="163"/>
      <c r="K62" s="163">
        <f>'将来負担比率（分子）の構造'!L$45</f>
        <v>7480</v>
      </c>
      <c r="L62" s="163"/>
      <c r="M62" s="163"/>
      <c r="N62" s="163">
        <f>'将来負担比率（分子）の構造'!M$45</f>
        <v>7479</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14511</v>
      </c>
      <c r="C64" s="163"/>
      <c r="D64" s="163"/>
      <c r="E64" s="163">
        <f>'将来負担比率（分子）の構造'!J$43</f>
        <v>13945</v>
      </c>
      <c r="F64" s="163"/>
      <c r="G64" s="163"/>
      <c r="H64" s="163">
        <f>'将来負担比率（分子）の構造'!K$43</f>
        <v>13060</v>
      </c>
      <c r="I64" s="163"/>
      <c r="J64" s="163"/>
      <c r="K64" s="163">
        <f>'将来負担比率（分子）の構造'!L$43</f>
        <v>12360</v>
      </c>
      <c r="L64" s="163"/>
      <c r="M64" s="163"/>
      <c r="N64" s="163">
        <f>'将来負担比率（分子）の構造'!M$43</f>
        <v>11273</v>
      </c>
      <c r="O64" s="163"/>
      <c r="P64" s="163"/>
    </row>
    <row r="65" spans="1:16" x14ac:dyDescent="0.2">
      <c r="A65" s="163" t="s">
        <v>32</v>
      </c>
      <c r="B65" s="163">
        <f>'将来負担比率（分子）の構造'!I$42</f>
        <v>388</v>
      </c>
      <c r="C65" s="163"/>
      <c r="D65" s="163"/>
      <c r="E65" s="163">
        <f>'将来負担比率（分子）の構造'!J$42</f>
        <v>291</v>
      </c>
      <c r="F65" s="163"/>
      <c r="G65" s="163"/>
      <c r="H65" s="163">
        <f>'将来負担比率（分子）の構造'!K$42</f>
        <v>226</v>
      </c>
      <c r="I65" s="163"/>
      <c r="J65" s="163"/>
      <c r="K65" s="163">
        <f>'将来負担比率（分子）の構造'!L$42</f>
        <v>159</v>
      </c>
      <c r="L65" s="163"/>
      <c r="M65" s="163"/>
      <c r="N65" s="163">
        <f>'将来負担比率（分子）の構造'!M$42</f>
        <v>26</v>
      </c>
      <c r="O65" s="163"/>
      <c r="P65" s="163"/>
    </row>
    <row r="66" spans="1:16" x14ac:dyDescent="0.2">
      <c r="A66" s="163" t="s">
        <v>31</v>
      </c>
      <c r="B66" s="163">
        <f>'将来負担比率（分子）の構造'!I$41</f>
        <v>40074</v>
      </c>
      <c r="C66" s="163"/>
      <c r="D66" s="163"/>
      <c r="E66" s="163">
        <f>'将来負担比率（分子）の構造'!J$41</f>
        <v>41056</v>
      </c>
      <c r="F66" s="163"/>
      <c r="G66" s="163"/>
      <c r="H66" s="163">
        <f>'将来負担比率（分子）の構造'!K$41</f>
        <v>38928</v>
      </c>
      <c r="I66" s="163"/>
      <c r="J66" s="163"/>
      <c r="K66" s="163">
        <f>'将来負担比率（分子）の構造'!L$41</f>
        <v>36792</v>
      </c>
      <c r="L66" s="163"/>
      <c r="M66" s="163"/>
      <c r="N66" s="163">
        <f>'将来負担比率（分子）の構造'!M$41</f>
        <v>35770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4579</v>
      </c>
      <c r="C72" s="167">
        <f>基金残高に係る経年分析!G55</f>
        <v>4577</v>
      </c>
      <c r="D72" s="167">
        <f>基金残高に係る経年分析!H55</f>
        <v>4637</v>
      </c>
    </row>
    <row r="73" spans="1:16" x14ac:dyDescent="0.2">
      <c r="A73" s="166" t="s">
        <v>74</v>
      </c>
      <c r="B73" s="167">
        <f>基金残高に係る経年分析!F56</f>
        <v>2380</v>
      </c>
      <c r="C73" s="167">
        <f>基金残高に係る経年分析!G56</f>
        <v>2337</v>
      </c>
      <c r="D73" s="167">
        <f>基金残高に係る経年分析!H56</f>
        <v>2239</v>
      </c>
    </row>
    <row r="74" spans="1:16" x14ac:dyDescent="0.2">
      <c r="A74" s="166" t="s">
        <v>75</v>
      </c>
      <c r="B74" s="167">
        <f>基金残高に係る経年分析!F57</f>
        <v>11095</v>
      </c>
      <c r="C74" s="167">
        <f>基金残高に係る経年分析!G57</f>
        <v>14162</v>
      </c>
      <c r="D74" s="167">
        <f>基金残高に係る経年分析!H57</f>
        <v>15387</v>
      </c>
    </row>
  </sheetData>
  <sheetProtection algorithmName="SHA-512" hashValue="aA+UBbmtZdi8tnE36itf9zL5O4npIThG8HZqEURo7roRDf4xOjO7Rn4RkJ2tnKMM57H0JFlAr6DVo6G42+ISUA==" saltValue="sNVkFglepy21lbsiLO9PN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K1"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6" t="s">
        <v>202</v>
      </c>
      <c r="DI1" s="717"/>
      <c r="DJ1" s="717"/>
      <c r="DK1" s="717"/>
      <c r="DL1" s="717"/>
      <c r="DM1" s="717"/>
      <c r="DN1" s="718"/>
      <c r="DO1" s="202"/>
      <c r="DP1" s="716" t="s">
        <v>203</v>
      </c>
      <c r="DQ1" s="717"/>
      <c r="DR1" s="717"/>
      <c r="DS1" s="717"/>
      <c r="DT1" s="717"/>
      <c r="DU1" s="717"/>
      <c r="DV1" s="717"/>
      <c r="DW1" s="717"/>
      <c r="DX1" s="717"/>
      <c r="DY1" s="717"/>
      <c r="DZ1" s="717"/>
      <c r="EA1" s="717"/>
      <c r="EB1" s="717"/>
      <c r="EC1" s="718"/>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2" t="s">
        <v>205</v>
      </c>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2" t="s">
        <v>206</v>
      </c>
      <c r="AQ3" s="673"/>
      <c r="AR3" s="673"/>
      <c r="AS3" s="673"/>
      <c r="AT3" s="673"/>
      <c r="AU3" s="673"/>
      <c r="AV3" s="673"/>
      <c r="AW3" s="673"/>
      <c r="AX3" s="673"/>
      <c r="AY3" s="673"/>
      <c r="AZ3" s="673"/>
      <c r="BA3" s="673"/>
      <c r="BB3" s="673"/>
      <c r="BC3" s="673"/>
      <c r="BD3" s="673"/>
      <c r="BE3" s="673"/>
      <c r="BF3" s="673"/>
      <c r="BG3" s="673"/>
      <c r="BH3" s="673"/>
      <c r="BI3" s="673"/>
      <c r="BJ3" s="673"/>
      <c r="BK3" s="673"/>
      <c r="BL3" s="673"/>
      <c r="BM3" s="673"/>
      <c r="BN3" s="673"/>
      <c r="BO3" s="673"/>
      <c r="BP3" s="673"/>
      <c r="BQ3" s="673"/>
      <c r="BR3" s="673"/>
      <c r="BS3" s="673"/>
      <c r="BT3" s="673"/>
      <c r="BU3" s="673"/>
      <c r="BV3" s="673"/>
      <c r="BW3" s="673"/>
      <c r="BX3" s="673"/>
      <c r="BY3" s="673"/>
      <c r="BZ3" s="673"/>
      <c r="CA3" s="673"/>
      <c r="CB3" s="674"/>
      <c r="CD3" s="672" t="s">
        <v>207</v>
      </c>
      <c r="CE3" s="673"/>
      <c r="CF3" s="673"/>
      <c r="CG3" s="673"/>
      <c r="CH3" s="673"/>
      <c r="CI3" s="673"/>
      <c r="CJ3" s="673"/>
      <c r="CK3" s="673"/>
      <c r="CL3" s="673"/>
      <c r="CM3" s="673"/>
      <c r="CN3" s="673"/>
      <c r="CO3" s="673"/>
      <c r="CP3" s="673"/>
      <c r="CQ3" s="673"/>
      <c r="CR3" s="673"/>
      <c r="CS3" s="673"/>
      <c r="CT3" s="673"/>
      <c r="CU3" s="673"/>
      <c r="CV3" s="673"/>
      <c r="CW3" s="673"/>
      <c r="CX3" s="673"/>
      <c r="CY3" s="673"/>
      <c r="CZ3" s="673"/>
      <c r="DA3" s="673"/>
      <c r="DB3" s="673"/>
      <c r="DC3" s="673"/>
      <c r="DD3" s="673"/>
      <c r="DE3" s="673"/>
      <c r="DF3" s="673"/>
      <c r="DG3" s="673"/>
      <c r="DH3" s="673"/>
      <c r="DI3" s="673"/>
      <c r="DJ3" s="673"/>
      <c r="DK3" s="673"/>
      <c r="DL3" s="673"/>
      <c r="DM3" s="673"/>
      <c r="DN3" s="673"/>
      <c r="DO3" s="673"/>
      <c r="DP3" s="673"/>
      <c r="DQ3" s="673"/>
      <c r="DR3" s="673"/>
      <c r="DS3" s="673"/>
      <c r="DT3" s="673"/>
      <c r="DU3" s="673"/>
      <c r="DV3" s="673"/>
      <c r="DW3" s="673"/>
      <c r="DX3" s="673"/>
      <c r="DY3" s="673"/>
      <c r="DZ3" s="673"/>
      <c r="EA3" s="673"/>
      <c r="EB3" s="673"/>
      <c r="EC3" s="674"/>
    </row>
    <row r="4" spans="2:143" ht="11.25" customHeight="1" x14ac:dyDescent="0.2">
      <c r="B4" s="672" t="s">
        <v>1</v>
      </c>
      <c r="C4" s="673"/>
      <c r="D4" s="673"/>
      <c r="E4" s="673"/>
      <c r="F4" s="673"/>
      <c r="G4" s="673"/>
      <c r="H4" s="673"/>
      <c r="I4" s="673"/>
      <c r="J4" s="673"/>
      <c r="K4" s="673"/>
      <c r="L4" s="673"/>
      <c r="M4" s="673"/>
      <c r="N4" s="673"/>
      <c r="O4" s="673"/>
      <c r="P4" s="673"/>
      <c r="Q4" s="674"/>
      <c r="R4" s="672" t="s">
        <v>208</v>
      </c>
      <c r="S4" s="673"/>
      <c r="T4" s="673"/>
      <c r="U4" s="673"/>
      <c r="V4" s="673"/>
      <c r="W4" s="673"/>
      <c r="X4" s="673"/>
      <c r="Y4" s="674"/>
      <c r="Z4" s="672" t="s">
        <v>209</v>
      </c>
      <c r="AA4" s="673"/>
      <c r="AB4" s="673"/>
      <c r="AC4" s="674"/>
      <c r="AD4" s="672" t="s">
        <v>210</v>
      </c>
      <c r="AE4" s="673"/>
      <c r="AF4" s="673"/>
      <c r="AG4" s="673"/>
      <c r="AH4" s="673"/>
      <c r="AI4" s="673"/>
      <c r="AJ4" s="673"/>
      <c r="AK4" s="674"/>
      <c r="AL4" s="672" t="s">
        <v>209</v>
      </c>
      <c r="AM4" s="673"/>
      <c r="AN4" s="673"/>
      <c r="AO4" s="674"/>
      <c r="AP4" s="719" t="s">
        <v>211</v>
      </c>
      <c r="AQ4" s="719"/>
      <c r="AR4" s="719"/>
      <c r="AS4" s="719"/>
      <c r="AT4" s="719"/>
      <c r="AU4" s="719"/>
      <c r="AV4" s="719"/>
      <c r="AW4" s="719"/>
      <c r="AX4" s="719"/>
      <c r="AY4" s="719"/>
      <c r="AZ4" s="719"/>
      <c r="BA4" s="719"/>
      <c r="BB4" s="719"/>
      <c r="BC4" s="719"/>
      <c r="BD4" s="719"/>
      <c r="BE4" s="719"/>
      <c r="BF4" s="719"/>
      <c r="BG4" s="719" t="s">
        <v>212</v>
      </c>
      <c r="BH4" s="719"/>
      <c r="BI4" s="719"/>
      <c r="BJ4" s="719"/>
      <c r="BK4" s="719"/>
      <c r="BL4" s="719"/>
      <c r="BM4" s="719"/>
      <c r="BN4" s="719"/>
      <c r="BO4" s="719" t="s">
        <v>209</v>
      </c>
      <c r="BP4" s="719"/>
      <c r="BQ4" s="719"/>
      <c r="BR4" s="719"/>
      <c r="BS4" s="719" t="s">
        <v>213</v>
      </c>
      <c r="BT4" s="719"/>
      <c r="BU4" s="719"/>
      <c r="BV4" s="719"/>
      <c r="BW4" s="719"/>
      <c r="BX4" s="719"/>
      <c r="BY4" s="719"/>
      <c r="BZ4" s="719"/>
      <c r="CA4" s="719"/>
      <c r="CB4" s="719"/>
      <c r="CD4" s="672" t="s">
        <v>214</v>
      </c>
      <c r="CE4" s="673"/>
      <c r="CF4" s="673"/>
      <c r="CG4" s="673"/>
      <c r="CH4" s="673"/>
      <c r="CI4" s="673"/>
      <c r="CJ4" s="673"/>
      <c r="CK4" s="673"/>
      <c r="CL4" s="673"/>
      <c r="CM4" s="673"/>
      <c r="CN4" s="673"/>
      <c r="CO4" s="673"/>
      <c r="CP4" s="673"/>
      <c r="CQ4" s="673"/>
      <c r="CR4" s="673"/>
      <c r="CS4" s="673"/>
      <c r="CT4" s="673"/>
      <c r="CU4" s="673"/>
      <c r="CV4" s="673"/>
      <c r="CW4" s="673"/>
      <c r="CX4" s="673"/>
      <c r="CY4" s="673"/>
      <c r="CZ4" s="673"/>
      <c r="DA4" s="673"/>
      <c r="DB4" s="673"/>
      <c r="DC4" s="673"/>
      <c r="DD4" s="673"/>
      <c r="DE4" s="673"/>
      <c r="DF4" s="673"/>
      <c r="DG4" s="673"/>
      <c r="DH4" s="673"/>
      <c r="DI4" s="673"/>
      <c r="DJ4" s="673"/>
      <c r="DK4" s="673"/>
      <c r="DL4" s="673"/>
      <c r="DM4" s="673"/>
      <c r="DN4" s="673"/>
      <c r="DO4" s="673"/>
      <c r="DP4" s="673"/>
      <c r="DQ4" s="673"/>
      <c r="DR4" s="673"/>
      <c r="DS4" s="673"/>
      <c r="DT4" s="673"/>
      <c r="DU4" s="673"/>
      <c r="DV4" s="673"/>
      <c r="DW4" s="673"/>
      <c r="DX4" s="673"/>
      <c r="DY4" s="673"/>
      <c r="DZ4" s="673"/>
      <c r="EA4" s="673"/>
      <c r="EB4" s="673"/>
      <c r="EC4" s="674"/>
    </row>
    <row r="5" spans="2:143" ht="11.25" customHeight="1" x14ac:dyDescent="0.2">
      <c r="B5" s="678" t="s">
        <v>215</v>
      </c>
      <c r="C5" s="679"/>
      <c r="D5" s="679"/>
      <c r="E5" s="679"/>
      <c r="F5" s="679"/>
      <c r="G5" s="679"/>
      <c r="H5" s="679"/>
      <c r="I5" s="679"/>
      <c r="J5" s="679"/>
      <c r="K5" s="679"/>
      <c r="L5" s="679"/>
      <c r="M5" s="679"/>
      <c r="N5" s="679"/>
      <c r="O5" s="679"/>
      <c r="P5" s="679"/>
      <c r="Q5" s="680"/>
      <c r="R5" s="675">
        <v>18335209</v>
      </c>
      <c r="S5" s="676"/>
      <c r="T5" s="676"/>
      <c r="U5" s="676"/>
      <c r="V5" s="676"/>
      <c r="W5" s="676"/>
      <c r="X5" s="676"/>
      <c r="Y5" s="701"/>
      <c r="Z5" s="714">
        <v>29.8</v>
      </c>
      <c r="AA5" s="714"/>
      <c r="AB5" s="714"/>
      <c r="AC5" s="714"/>
      <c r="AD5" s="715">
        <v>17145878</v>
      </c>
      <c r="AE5" s="715"/>
      <c r="AF5" s="715"/>
      <c r="AG5" s="715"/>
      <c r="AH5" s="715"/>
      <c r="AI5" s="715"/>
      <c r="AJ5" s="715"/>
      <c r="AK5" s="715"/>
      <c r="AL5" s="702">
        <v>56.8</v>
      </c>
      <c r="AM5" s="684"/>
      <c r="AN5" s="684"/>
      <c r="AO5" s="703"/>
      <c r="AP5" s="678" t="s">
        <v>216</v>
      </c>
      <c r="AQ5" s="679"/>
      <c r="AR5" s="679"/>
      <c r="AS5" s="679"/>
      <c r="AT5" s="679"/>
      <c r="AU5" s="679"/>
      <c r="AV5" s="679"/>
      <c r="AW5" s="679"/>
      <c r="AX5" s="679"/>
      <c r="AY5" s="679"/>
      <c r="AZ5" s="679"/>
      <c r="BA5" s="679"/>
      <c r="BB5" s="679"/>
      <c r="BC5" s="679"/>
      <c r="BD5" s="679"/>
      <c r="BE5" s="679"/>
      <c r="BF5" s="680"/>
      <c r="BG5" s="620">
        <v>17145878</v>
      </c>
      <c r="BH5" s="621"/>
      <c r="BI5" s="621"/>
      <c r="BJ5" s="621"/>
      <c r="BK5" s="621"/>
      <c r="BL5" s="621"/>
      <c r="BM5" s="621"/>
      <c r="BN5" s="622"/>
      <c r="BO5" s="658">
        <v>93.5</v>
      </c>
      <c r="BP5" s="658"/>
      <c r="BQ5" s="658"/>
      <c r="BR5" s="658"/>
      <c r="BS5" s="659">
        <v>382282</v>
      </c>
      <c r="BT5" s="659"/>
      <c r="BU5" s="659"/>
      <c r="BV5" s="659"/>
      <c r="BW5" s="659"/>
      <c r="BX5" s="659"/>
      <c r="BY5" s="659"/>
      <c r="BZ5" s="659"/>
      <c r="CA5" s="659"/>
      <c r="CB5" s="694"/>
      <c r="CD5" s="672" t="s">
        <v>211</v>
      </c>
      <c r="CE5" s="673"/>
      <c r="CF5" s="673"/>
      <c r="CG5" s="673"/>
      <c r="CH5" s="673"/>
      <c r="CI5" s="673"/>
      <c r="CJ5" s="673"/>
      <c r="CK5" s="673"/>
      <c r="CL5" s="673"/>
      <c r="CM5" s="673"/>
      <c r="CN5" s="673"/>
      <c r="CO5" s="673"/>
      <c r="CP5" s="673"/>
      <c r="CQ5" s="674"/>
      <c r="CR5" s="672" t="s">
        <v>217</v>
      </c>
      <c r="CS5" s="673"/>
      <c r="CT5" s="673"/>
      <c r="CU5" s="673"/>
      <c r="CV5" s="673"/>
      <c r="CW5" s="673"/>
      <c r="CX5" s="673"/>
      <c r="CY5" s="674"/>
      <c r="CZ5" s="672" t="s">
        <v>209</v>
      </c>
      <c r="DA5" s="673"/>
      <c r="DB5" s="673"/>
      <c r="DC5" s="674"/>
      <c r="DD5" s="672" t="s">
        <v>218</v>
      </c>
      <c r="DE5" s="673"/>
      <c r="DF5" s="673"/>
      <c r="DG5" s="673"/>
      <c r="DH5" s="673"/>
      <c r="DI5" s="673"/>
      <c r="DJ5" s="673"/>
      <c r="DK5" s="673"/>
      <c r="DL5" s="673"/>
      <c r="DM5" s="673"/>
      <c r="DN5" s="673"/>
      <c r="DO5" s="673"/>
      <c r="DP5" s="674"/>
      <c r="DQ5" s="672" t="s">
        <v>219</v>
      </c>
      <c r="DR5" s="673"/>
      <c r="DS5" s="673"/>
      <c r="DT5" s="673"/>
      <c r="DU5" s="673"/>
      <c r="DV5" s="673"/>
      <c r="DW5" s="673"/>
      <c r="DX5" s="673"/>
      <c r="DY5" s="673"/>
      <c r="DZ5" s="673"/>
      <c r="EA5" s="673"/>
      <c r="EB5" s="673"/>
      <c r="EC5" s="674"/>
    </row>
    <row r="6" spans="2:143" ht="11.25" customHeight="1" x14ac:dyDescent="0.2">
      <c r="B6" s="617" t="s">
        <v>220</v>
      </c>
      <c r="C6" s="618"/>
      <c r="D6" s="618"/>
      <c r="E6" s="618"/>
      <c r="F6" s="618"/>
      <c r="G6" s="618"/>
      <c r="H6" s="618"/>
      <c r="I6" s="618"/>
      <c r="J6" s="618"/>
      <c r="K6" s="618"/>
      <c r="L6" s="618"/>
      <c r="M6" s="618"/>
      <c r="N6" s="618"/>
      <c r="O6" s="618"/>
      <c r="P6" s="618"/>
      <c r="Q6" s="619"/>
      <c r="R6" s="620">
        <v>486147</v>
      </c>
      <c r="S6" s="621"/>
      <c r="T6" s="621"/>
      <c r="U6" s="621"/>
      <c r="V6" s="621"/>
      <c r="W6" s="621"/>
      <c r="X6" s="621"/>
      <c r="Y6" s="622"/>
      <c r="Z6" s="658">
        <v>0.8</v>
      </c>
      <c r="AA6" s="658"/>
      <c r="AB6" s="658"/>
      <c r="AC6" s="658"/>
      <c r="AD6" s="659">
        <v>486147</v>
      </c>
      <c r="AE6" s="659"/>
      <c r="AF6" s="659"/>
      <c r="AG6" s="659"/>
      <c r="AH6" s="659"/>
      <c r="AI6" s="659"/>
      <c r="AJ6" s="659"/>
      <c r="AK6" s="659"/>
      <c r="AL6" s="623">
        <v>1.6</v>
      </c>
      <c r="AM6" s="624"/>
      <c r="AN6" s="624"/>
      <c r="AO6" s="660"/>
      <c r="AP6" s="617" t="s">
        <v>221</v>
      </c>
      <c r="AQ6" s="618"/>
      <c r="AR6" s="618"/>
      <c r="AS6" s="618"/>
      <c r="AT6" s="618"/>
      <c r="AU6" s="618"/>
      <c r="AV6" s="618"/>
      <c r="AW6" s="618"/>
      <c r="AX6" s="618"/>
      <c r="AY6" s="618"/>
      <c r="AZ6" s="618"/>
      <c r="BA6" s="618"/>
      <c r="BB6" s="618"/>
      <c r="BC6" s="618"/>
      <c r="BD6" s="618"/>
      <c r="BE6" s="618"/>
      <c r="BF6" s="619"/>
      <c r="BG6" s="620">
        <v>17145878</v>
      </c>
      <c r="BH6" s="621"/>
      <c r="BI6" s="621"/>
      <c r="BJ6" s="621"/>
      <c r="BK6" s="621"/>
      <c r="BL6" s="621"/>
      <c r="BM6" s="621"/>
      <c r="BN6" s="622"/>
      <c r="BO6" s="658">
        <v>93.5</v>
      </c>
      <c r="BP6" s="658"/>
      <c r="BQ6" s="658"/>
      <c r="BR6" s="658"/>
      <c r="BS6" s="659">
        <v>382282</v>
      </c>
      <c r="BT6" s="659"/>
      <c r="BU6" s="659"/>
      <c r="BV6" s="659"/>
      <c r="BW6" s="659"/>
      <c r="BX6" s="659"/>
      <c r="BY6" s="659"/>
      <c r="BZ6" s="659"/>
      <c r="CA6" s="659"/>
      <c r="CB6" s="694"/>
      <c r="CD6" s="678" t="s">
        <v>222</v>
      </c>
      <c r="CE6" s="679"/>
      <c r="CF6" s="679"/>
      <c r="CG6" s="679"/>
      <c r="CH6" s="679"/>
      <c r="CI6" s="679"/>
      <c r="CJ6" s="679"/>
      <c r="CK6" s="679"/>
      <c r="CL6" s="679"/>
      <c r="CM6" s="679"/>
      <c r="CN6" s="679"/>
      <c r="CO6" s="679"/>
      <c r="CP6" s="679"/>
      <c r="CQ6" s="680"/>
      <c r="CR6" s="620">
        <v>298049</v>
      </c>
      <c r="CS6" s="621"/>
      <c r="CT6" s="621"/>
      <c r="CU6" s="621"/>
      <c r="CV6" s="621"/>
      <c r="CW6" s="621"/>
      <c r="CX6" s="621"/>
      <c r="CY6" s="622"/>
      <c r="CZ6" s="702">
        <v>0.5</v>
      </c>
      <c r="DA6" s="684"/>
      <c r="DB6" s="684"/>
      <c r="DC6" s="704"/>
      <c r="DD6" s="626" t="s">
        <v>122</v>
      </c>
      <c r="DE6" s="621"/>
      <c r="DF6" s="621"/>
      <c r="DG6" s="621"/>
      <c r="DH6" s="621"/>
      <c r="DI6" s="621"/>
      <c r="DJ6" s="621"/>
      <c r="DK6" s="621"/>
      <c r="DL6" s="621"/>
      <c r="DM6" s="621"/>
      <c r="DN6" s="621"/>
      <c r="DO6" s="621"/>
      <c r="DP6" s="622"/>
      <c r="DQ6" s="626">
        <v>298049</v>
      </c>
      <c r="DR6" s="621"/>
      <c r="DS6" s="621"/>
      <c r="DT6" s="621"/>
      <c r="DU6" s="621"/>
      <c r="DV6" s="621"/>
      <c r="DW6" s="621"/>
      <c r="DX6" s="621"/>
      <c r="DY6" s="621"/>
      <c r="DZ6" s="621"/>
      <c r="EA6" s="621"/>
      <c r="EB6" s="621"/>
      <c r="EC6" s="657"/>
    </row>
    <row r="7" spans="2:143" ht="11.25" customHeight="1" x14ac:dyDescent="0.2">
      <c r="B7" s="617" t="s">
        <v>223</v>
      </c>
      <c r="C7" s="618"/>
      <c r="D7" s="618"/>
      <c r="E7" s="618"/>
      <c r="F7" s="618"/>
      <c r="G7" s="618"/>
      <c r="H7" s="618"/>
      <c r="I7" s="618"/>
      <c r="J7" s="618"/>
      <c r="K7" s="618"/>
      <c r="L7" s="618"/>
      <c r="M7" s="618"/>
      <c r="N7" s="618"/>
      <c r="O7" s="618"/>
      <c r="P7" s="618"/>
      <c r="Q7" s="619"/>
      <c r="R7" s="620">
        <v>5812</v>
      </c>
      <c r="S7" s="621"/>
      <c r="T7" s="621"/>
      <c r="U7" s="621"/>
      <c r="V7" s="621"/>
      <c r="W7" s="621"/>
      <c r="X7" s="621"/>
      <c r="Y7" s="622"/>
      <c r="Z7" s="658">
        <v>0</v>
      </c>
      <c r="AA7" s="658"/>
      <c r="AB7" s="658"/>
      <c r="AC7" s="658"/>
      <c r="AD7" s="659">
        <v>5812</v>
      </c>
      <c r="AE7" s="659"/>
      <c r="AF7" s="659"/>
      <c r="AG7" s="659"/>
      <c r="AH7" s="659"/>
      <c r="AI7" s="659"/>
      <c r="AJ7" s="659"/>
      <c r="AK7" s="659"/>
      <c r="AL7" s="623">
        <v>0</v>
      </c>
      <c r="AM7" s="624"/>
      <c r="AN7" s="624"/>
      <c r="AO7" s="660"/>
      <c r="AP7" s="617" t="s">
        <v>224</v>
      </c>
      <c r="AQ7" s="618"/>
      <c r="AR7" s="618"/>
      <c r="AS7" s="618"/>
      <c r="AT7" s="618"/>
      <c r="AU7" s="618"/>
      <c r="AV7" s="618"/>
      <c r="AW7" s="618"/>
      <c r="AX7" s="618"/>
      <c r="AY7" s="618"/>
      <c r="AZ7" s="618"/>
      <c r="BA7" s="618"/>
      <c r="BB7" s="618"/>
      <c r="BC7" s="618"/>
      <c r="BD7" s="618"/>
      <c r="BE7" s="618"/>
      <c r="BF7" s="619"/>
      <c r="BG7" s="620">
        <v>7119071</v>
      </c>
      <c r="BH7" s="621"/>
      <c r="BI7" s="621"/>
      <c r="BJ7" s="621"/>
      <c r="BK7" s="621"/>
      <c r="BL7" s="621"/>
      <c r="BM7" s="621"/>
      <c r="BN7" s="622"/>
      <c r="BO7" s="658">
        <v>38.799999999999997</v>
      </c>
      <c r="BP7" s="658"/>
      <c r="BQ7" s="658"/>
      <c r="BR7" s="658"/>
      <c r="BS7" s="659">
        <v>382282</v>
      </c>
      <c r="BT7" s="659"/>
      <c r="BU7" s="659"/>
      <c r="BV7" s="659"/>
      <c r="BW7" s="659"/>
      <c r="BX7" s="659"/>
      <c r="BY7" s="659"/>
      <c r="BZ7" s="659"/>
      <c r="CA7" s="659"/>
      <c r="CB7" s="694"/>
      <c r="CD7" s="617" t="s">
        <v>225</v>
      </c>
      <c r="CE7" s="618"/>
      <c r="CF7" s="618"/>
      <c r="CG7" s="618"/>
      <c r="CH7" s="618"/>
      <c r="CI7" s="618"/>
      <c r="CJ7" s="618"/>
      <c r="CK7" s="618"/>
      <c r="CL7" s="618"/>
      <c r="CM7" s="618"/>
      <c r="CN7" s="618"/>
      <c r="CO7" s="618"/>
      <c r="CP7" s="618"/>
      <c r="CQ7" s="619"/>
      <c r="CR7" s="620">
        <v>10957856</v>
      </c>
      <c r="CS7" s="621"/>
      <c r="CT7" s="621"/>
      <c r="CU7" s="621"/>
      <c r="CV7" s="621"/>
      <c r="CW7" s="621"/>
      <c r="CX7" s="621"/>
      <c r="CY7" s="622"/>
      <c r="CZ7" s="658">
        <v>18.7</v>
      </c>
      <c r="DA7" s="658"/>
      <c r="DB7" s="658"/>
      <c r="DC7" s="658"/>
      <c r="DD7" s="626">
        <v>638954</v>
      </c>
      <c r="DE7" s="621"/>
      <c r="DF7" s="621"/>
      <c r="DG7" s="621"/>
      <c r="DH7" s="621"/>
      <c r="DI7" s="621"/>
      <c r="DJ7" s="621"/>
      <c r="DK7" s="621"/>
      <c r="DL7" s="621"/>
      <c r="DM7" s="621"/>
      <c r="DN7" s="621"/>
      <c r="DO7" s="621"/>
      <c r="DP7" s="622"/>
      <c r="DQ7" s="626">
        <v>7630483</v>
      </c>
      <c r="DR7" s="621"/>
      <c r="DS7" s="621"/>
      <c r="DT7" s="621"/>
      <c r="DU7" s="621"/>
      <c r="DV7" s="621"/>
      <c r="DW7" s="621"/>
      <c r="DX7" s="621"/>
      <c r="DY7" s="621"/>
      <c r="DZ7" s="621"/>
      <c r="EA7" s="621"/>
      <c r="EB7" s="621"/>
      <c r="EC7" s="657"/>
    </row>
    <row r="8" spans="2:143" ht="11.25" customHeight="1" x14ac:dyDescent="0.2">
      <c r="B8" s="617" t="s">
        <v>226</v>
      </c>
      <c r="C8" s="618"/>
      <c r="D8" s="618"/>
      <c r="E8" s="618"/>
      <c r="F8" s="618"/>
      <c r="G8" s="618"/>
      <c r="H8" s="618"/>
      <c r="I8" s="618"/>
      <c r="J8" s="618"/>
      <c r="K8" s="618"/>
      <c r="L8" s="618"/>
      <c r="M8" s="618"/>
      <c r="N8" s="618"/>
      <c r="O8" s="618"/>
      <c r="P8" s="618"/>
      <c r="Q8" s="619"/>
      <c r="R8" s="620">
        <v>117167</v>
      </c>
      <c r="S8" s="621"/>
      <c r="T8" s="621"/>
      <c r="U8" s="621"/>
      <c r="V8" s="621"/>
      <c r="W8" s="621"/>
      <c r="X8" s="621"/>
      <c r="Y8" s="622"/>
      <c r="Z8" s="658">
        <v>0.2</v>
      </c>
      <c r="AA8" s="658"/>
      <c r="AB8" s="658"/>
      <c r="AC8" s="658"/>
      <c r="AD8" s="659">
        <v>117167</v>
      </c>
      <c r="AE8" s="659"/>
      <c r="AF8" s="659"/>
      <c r="AG8" s="659"/>
      <c r="AH8" s="659"/>
      <c r="AI8" s="659"/>
      <c r="AJ8" s="659"/>
      <c r="AK8" s="659"/>
      <c r="AL8" s="623">
        <v>0.4</v>
      </c>
      <c r="AM8" s="624"/>
      <c r="AN8" s="624"/>
      <c r="AO8" s="660"/>
      <c r="AP8" s="617" t="s">
        <v>227</v>
      </c>
      <c r="AQ8" s="618"/>
      <c r="AR8" s="618"/>
      <c r="AS8" s="618"/>
      <c r="AT8" s="618"/>
      <c r="AU8" s="618"/>
      <c r="AV8" s="618"/>
      <c r="AW8" s="618"/>
      <c r="AX8" s="618"/>
      <c r="AY8" s="618"/>
      <c r="AZ8" s="618"/>
      <c r="BA8" s="618"/>
      <c r="BB8" s="618"/>
      <c r="BC8" s="618"/>
      <c r="BD8" s="618"/>
      <c r="BE8" s="618"/>
      <c r="BF8" s="619"/>
      <c r="BG8" s="620">
        <v>182536</v>
      </c>
      <c r="BH8" s="621"/>
      <c r="BI8" s="621"/>
      <c r="BJ8" s="621"/>
      <c r="BK8" s="621"/>
      <c r="BL8" s="621"/>
      <c r="BM8" s="621"/>
      <c r="BN8" s="622"/>
      <c r="BO8" s="658">
        <v>1</v>
      </c>
      <c r="BP8" s="658"/>
      <c r="BQ8" s="658"/>
      <c r="BR8" s="658"/>
      <c r="BS8" s="659" t="s">
        <v>122</v>
      </c>
      <c r="BT8" s="659"/>
      <c r="BU8" s="659"/>
      <c r="BV8" s="659"/>
      <c r="BW8" s="659"/>
      <c r="BX8" s="659"/>
      <c r="BY8" s="659"/>
      <c r="BZ8" s="659"/>
      <c r="CA8" s="659"/>
      <c r="CB8" s="694"/>
      <c r="CD8" s="617" t="s">
        <v>228</v>
      </c>
      <c r="CE8" s="618"/>
      <c r="CF8" s="618"/>
      <c r="CG8" s="618"/>
      <c r="CH8" s="618"/>
      <c r="CI8" s="618"/>
      <c r="CJ8" s="618"/>
      <c r="CK8" s="618"/>
      <c r="CL8" s="618"/>
      <c r="CM8" s="618"/>
      <c r="CN8" s="618"/>
      <c r="CO8" s="618"/>
      <c r="CP8" s="618"/>
      <c r="CQ8" s="619"/>
      <c r="CR8" s="620">
        <v>22141093</v>
      </c>
      <c r="CS8" s="621"/>
      <c r="CT8" s="621"/>
      <c r="CU8" s="621"/>
      <c r="CV8" s="621"/>
      <c r="CW8" s="621"/>
      <c r="CX8" s="621"/>
      <c r="CY8" s="622"/>
      <c r="CZ8" s="658">
        <v>37.700000000000003</v>
      </c>
      <c r="DA8" s="658"/>
      <c r="DB8" s="658"/>
      <c r="DC8" s="658"/>
      <c r="DD8" s="626">
        <v>889245</v>
      </c>
      <c r="DE8" s="621"/>
      <c r="DF8" s="621"/>
      <c r="DG8" s="621"/>
      <c r="DH8" s="621"/>
      <c r="DI8" s="621"/>
      <c r="DJ8" s="621"/>
      <c r="DK8" s="621"/>
      <c r="DL8" s="621"/>
      <c r="DM8" s="621"/>
      <c r="DN8" s="621"/>
      <c r="DO8" s="621"/>
      <c r="DP8" s="622"/>
      <c r="DQ8" s="626">
        <v>11176109</v>
      </c>
      <c r="DR8" s="621"/>
      <c r="DS8" s="621"/>
      <c r="DT8" s="621"/>
      <c r="DU8" s="621"/>
      <c r="DV8" s="621"/>
      <c r="DW8" s="621"/>
      <c r="DX8" s="621"/>
      <c r="DY8" s="621"/>
      <c r="DZ8" s="621"/>
      <c r="EA8" s="621"/>
      <c r="EB8" s="621"/>
      <c r="EC8" s="657"/>
    </row>
    <row r="9" spans="2:143" ht="11.25" customHeight="1" x14ac:dyDescent="0.2">
      <c r="B9" s="617" t="s">
        <v>229</v>
      </c>
      <c r="C9" s="618"/>
      <c r="D9" s="618"/>
      <c r="E9" s="618"/>
      <c r="F9" s="618"/>
      <c r="G9" s="618"/>
      <c r="H9" s="618"/>
      <c r="I9" s="618"/>
      <c r="J9" s="618"/>
      <c r="K9" s="618"/>
      <c r="L9" s="618"/>
      <c r="M9" s="618"/>
      <c r="N9" s="618"/>
      <c r="O9" s="618"/>
      <c r="P9" s="618"/>
      <c r="Q9" s="619"/>
      <c r="R9" s="620">
        <v>166677</v>
      </c>
      <c r="S9" s="621"/>
      <c r="T9" s="621"/>
      <c r="U9" s="621"/>
      <c r="V9" s="621"/>
      <c r="W9" s="621"/>
      <c r="X9" s="621"/>
      <c r="Y9" s="622"/>
      <c r="Z9" s="658">
        <v>0.3</v>
      </c>
      <c r="AA9" s="658"/>
      <c r="AB9" s="658"/>
      <c r="AC9" s="658"/>
      <c r="AD9" s="659">
        <v>166677</v>
      </c>
      <c r="AE9" s="659"/>
      <c r="AF9" s="659"/>
      <c r="AG9" s="659"/>
      <c r="AH9" s="659"/>
      <c r="AI9" s="659"/>
      <c r="AJ9" s="659"/>
      <c r="AK9" s="659"/>
      <c r="AL9" s="623">
        <v>0.6</v>
      </c>
      <c r="AM9" s="624"/>
      <c r="AN9" s="624"/>
      <c r="AO9" s="660"/>
      <c r="AP9" s="617" t="s">
        <v>230</v>
      </c>
      <c r="AQ9" s="618"/>
      <c r="AR9" s="618"/>
      <c r="AS9" s="618"/>
      <c r="AT9" s="618"/>
      <c r="AU9" s="618"/>
      <c r="AV9" s="618"/>
      <c r="AW9" s="618"/>
      <c r="AX9" s="618"/>
      <c r="AY9" s="618"/>
      <c r="AZ9" s="618"/>
      <c r="BA9" s="618"/>
      <c r="BB9" s="618"/>
      <c r="BC9" s="618"/>
      <c r="BD9" s="618"/>
      <c r="BE9" s="618"/>
      <c r="BF9" s="619"/>
      <c r="BG9" s="620">
        <v>5385193</v>
      </c>
      <c r="BH9" s="621"/>
      <c r="BI9" s="621"/>
      <c r="BJ9" s="621"/>
      <c r="BK9" s="621"/>
      <c r="BL9" s="621"/>
      <c r="BM9" s="621"/>
      <c r="BN9" s="622"/>
      <c r="BO9" s="658">
        <v>29.4</v>
      </c>
      <c r="BP9" s="658"/>
      <c r="BQ9" s="658"/>
      <c r="BR9" s="658"/>
      <c r="BS9" s="659" t="s">
        <v>122</v>
      </c>
      <c r="BT9" s="659"/>
      <c r="BU9" s="659"/>
      <c r="BV9" s="659"/>
      <c r="BW9" s="659"/>
      <c r="BX9" s="659"/>
      <c r="BY9" s="659"/>
      <c r="BZ9" s="659"/>
      <c r="CA9" s="659"/>
      <c r="CB9" s="694"/>
      <c r="CD9" s="617" t="s">
        <v>231</v>
      </c>
      <c r="CE9" s="618"/>
      <c r="CF9" s="618"/>
      <c r="CG9" s="618"/>
      <c r="CH9" s="618"/>
      <c r="CI9" s="618"/>
      <c r="CJ9" s="618"/>
      <c r="CK9" s="618"/>
      <c r="CL9" s="618"/>
      <c r="CM9" s="618"/>
      <c r="CN9" s="618"/>
      <c r="CO9" s="618"/>
      <c r="CP9" s="618"/>
      <c r="CQ9" s="619"/>
      <c r="CR9" s="620">
        <v>4807083</v>
      </c>
      <c r="CS9" s="621"/>
      <c r="CT9" s="621"/>
      <c r="CU9" s="621"/>
      <c r="CV9" s="621"/>
      <c r="CW9" s="621"/>
      <c r="CX9" s="621"/>
      <c r="CY9" s="622"/>
      <c r="CZ9" s="658">
        <v>8.1999999999999993</v>
      </c>
      <c r="DA9" s="658"/>
      <c r="DB9" s="658"/>
      <c r="DC9" s="658"/>
      <c r="DD9" s="626">
        <v>602170</v>
      </c>
      <c r="DE9" s="621"/>
      <c r="DF9" s="621"/>
      <c r="DG9" s="621"/>
      <c r="DH9" s="621"/>
      <c r="DI9" s="621"/>
      <c r="DJ9" s="621"/>
      <c r="DK9" s="621"/>
      <c r="DL9" s="621"/>
      <c r="DM9" s="621"/>
      <c r="DN9" s="621"/>
      <c r="DO9" s="621"/>
      <c r="DP9" s="622"/>
      <c r="DQ9" s="626">
        <v>3333817</v>
      </c>
      <c r="DR9" s="621"/>
      <c r="DS9" s="621"/>
      <c r="DT9" s="621"/>
      <c r="DU9" s="621"/>
      <c r="DV9" s="621"/>
      <c r="DW9" s="621"/>
      <c r="DX9" s="621"/>
      <c r="DY9" s="621"/>
      <c r="DZ9" s="621"/>
      <c r="EA9" s="621"/>
      <c r="EB9" s="621"/>
      <c r="EC9" s="657"/>
    </row>
    <row r="10" spans="2:143" ht="11.25" customHeight="1" x14ac:dyDescent="0.2">
      <c r="B10" s="617" t="s">
        <v>232</v>
      </c>
      <c r="C10" s="618"/>
      <c r="D10" s="618"/>
      <c r="E10" s="618"/>
      <c r="F10" s="618"/>
      <c r="G10" s="618"/>
      <c r="H10" s="618"/>
      <c r="I10" s="618"/>
      <c r="J10" s="618"/>
      <c r="K10" s="618"/>
      <c r="L10" s="618"/>
      <c r="M10" s="618"/>
      <c r="N10" s="618"/>
      <c r="O10" s="618"/>
      <c r="P10" s="618"/>
      <c r="Q10" s="619"/>
      <c r="R10" s="620" t="s">
        <v>122</v>
      </c>
      <c r="S10" s="621"/>
      <c r="T10" s="621"/>
      <c r="U10" s="621"/>
      <c r="V10" s="621"/>
      <c r="W10" s="621"/>
      <c r="X10" s="621"/>
      <c r="Y10" s="622"/>
      <c r="Z10" s="658" t="s">
        <v>122</v>
      </c>
      <c r="AA10" s="658"/>
      <c r="AB10" s="658"/>
      <c r="AC10" s="658"/>
      <c r="AD10" s="659" t="s">
        <v>122</v>
      </c>
      <c r="AE10" s="659"/>
      <c r="AF10" s="659"/>
      <c r="AG10" s="659"/>
      <c r="AH10" s="659"/>
      <c r="AI10" s="659"/>
      <c r="AJ10" s="659"/>
      <c r="AK10" s="659"/>
      <c r="AL10" s="623" t="s">
        <v>122</v>
      </c>
      <c r="AM10" s="624"/>
      <c r="AN10" s="624"/>
      <c r="AO10" s="660"/>
      <c r="AP10" s="617" t="s">
        <v>233</v>
      </c>
      <c r="AQ10" s="618"/>
      <c r="AR10" s="618"/>
      <c r="AS10" s="618"/>
      <c r="AT10" s="618"/>
      <c r="AU10" s="618"/>
      <c r="AV10" s="618"/>
      <c r="AW10" s="618"/>
      <c r="AX10" s="618"/>
      <c r="AY10" s="618"/>
      <c r="AZ10" s="618"/>
      <c r="BA10" s="618"/>
      <c r="BB10" s="618"/>
      <c r="BC10" s="618"/>
      <c r="BD10" s="618"/>
      <c r="BE10" s="618"/>
      <c r="BF10" s="619"/>
      <c r="BG10" s="620">
        <v>513522</v>
      </c>
      <c r="BH10" s="621"/>
      <c r="BI10" s="621"/>
      <c r="BJ10" s="621"/>
      <c r="BK10" s="621"/>
      <c r="BL10" s="621"/>
      <c r="BM10" s="621"/>
      <c r="BN10" s="622"/>
      <c r="BO10" s="658">
        <v>2.8</v>
      </c>
      <c r="BP10" s="658"/>
      <c r="BQ10" s="658"/>
      <c r="BR10" s="658"/>
      <c r="BS10" s="659">
        <v>85251</v>
      </c>
      <c r="BT10" s="659"/>
      <c r="BU10" s="659"/>
      <c r="BV10" s="659"/>
      <c r="BW10" s="659"/>
      <c r="BX10" s="659"/>
      <c r="BY10" s="659"/>
      <c r="BZ10" s="659"/>
      <c r="CA10" s="659"/>
      <c r="CB10" s="694"/>
      <c r="CD10" s="617" t="s">
        <v>234</v>
      </c>
      <c r="CE10" s="618"/>
      <c r="CF10" s="618"/>
      <c r="CG10" s="618"/>
      <c r="CH10" s="618"/>
      <c r="CI10" s="618"/>
      <c r="CJ10" s="618"/>
      <c r="CK10" s="618"/>
      <c r="CL10" s="618"/>
      <c r="CM10" s="618"/>
      <c r="CN10" s="618"/>
      <c r="CO10" s="618"/>
      <c r="CP10" s="618"/>
      <c r="CQ10" s="619"/>
      <c r="CR10" s="620">
        <v>23512</v>
      </c>
      <c r="CS10" s="621"/>
      <c r="CT10" s="621"/>
      <c r="CU10" s="621"/>
      <c r="CV10" s="621"/>
      <c r="CW10" s="621"/>
      <c r="CX10" s="621"/>
      <c r="CY10" s="622"/>
      <c r="CZ10" s="658">
        <v>0</v>
      </c>
      <c r="DA10" s="658"/>
      <c r="DB10" s="658"/>
      <c r="DC10" s="658"/>
      <c r="DD10" s="626" t="s">
        <v>122</v>
      </c>
      <c r="DE10" s="621"/>
      <c r="DF10" s="621"/>
      <c r="DG10" s="621"/>
      <c r="DH10" s="621"/>
      <c r="DI10" s="621"/>
      <c r="DJ10" s="621"/>
      <c r="DK10" s="621"/>
      <c r="DL10" s="621"/>
      <c r="DM10" s="621"/>
      <c r="DN10" s="621"/>
      <c r="DO10" s="621"/>
      <c r="DP10" s="622"/>
      <c r="DQ10" s="626">
        <v>22171</v>
      </c>
      <c r="DR10" s="621"/>
      <c r="DS10" s="621"/>
      <c r="DT10" s="621"/>
      <c r="DU10" s="621"/>
      <c r="DV10" s="621"/>
      <c r="DW10" s="621"/>
      <c r="DX10" s="621"/>
      <c r="DY10" s="621"/>
      <c r="DZ10" s="621"/>
      <c r="EA10" s="621"/>
      <c r="EB10" s="621"/>
      <c r="EC10" s="657"/>
    </row>
    <row r="11" spans="2:143" ht="11.25" customHeight="1" x14ac:dyDescent="0.2">
      <c r="B11" s="617" t="s">
        <v>235</v>
      </c>
      <c r="C11" s="618"/>
      <c r="D11" s="618"/>
      <c r="E11" s="618"/>
      <c r="F11" s="618"/>
      <c r="G11" s="618"/>
      <c r="H11" s="618"/>
      <c r="I11" s="618"/>
      <c r="J11" s="618"/>
      <c r="K11" s="618"/>
      <c r="L11" s="618"/>
      <c r="M11" s="618"/>
      <c r="N11" s="618"/>
      <c r="O11" s="618"/>
      <c r="P11" s="618"/>
      <c r="Q11" s="619"/>
      <c r="R11" s="620">
        <v>3159058</v>
      </c>
      <c r="S11" s="621"/>
      <c r="T11" s="621"/>
      <c r="U11" s="621"/>
      <c r="V11" s="621"/>
      <c r="W11" s="621"/>
      <c r="X11" s="621"/>
      <c r="Y11" s="622"/>
      <c r="Z11" s="623">
        <v>5.0999999999999996</v>
      </c>
      <c r="AA11" s="624"/>
      <c r="AB11" s="624"/>
      <c r="AC11" s="625"/>
      <c r="AD11" s="626">
        <v>3159058</v>
      </c>
      <c r="AE11" s="621"/>
      <c r="AF11" s="621"/>
      <c r="AG11" s="621"/>
      <c r="AH11" s="621"/>
      <c r="AI11" s="621"/>
      <c r="AJ11" s="621"/>
      <c r="AK11" s="622"/>
      <c r="AL11" s="623">
        <v>10.5</v>
      </c>
      <c r="AM11" s="624"/>
      <c r="AN11" s="624"/>
      <c r="AO11" s="660"/>
      <c r="AP11" s="617" t="s">
        <v>236</v>
      </c>
      <c r="AQ11" s="618"/>
      <c r="AR11" s="618"/>
      <c r="AS11" s="618"/>
      <c r="AT11" s="618"/>
      <c r="AU11" s="618"/>
      <c r="AV11" s="618"/>
      <c r="AW11" s="618"/>
      <c r="AX11" s="618"/>
      <c r="AY11" s="618"/>
      <c r="AZ11" s="618"/>
      <c r="BA11" s="618"/>
      <c r="BB11" s="618"/>
      <c r="BC11" s="618"/>
      <c r="BD11" s="618"/>
      <c r="BE11" s="618"/>
      <c r="BF11" s="619"/>
      <c r="BG11" s="620">
        <v>1037820</v>
      </c>
      <c r="BH11" s="621"/>
      <c r="BI11" s="621"/>
      <c r="BJ11" s="621"/>
      <c r="BK11" s="621"/>
      <c r="BL11" s="621"/>
      <c r="BM11" s="621"/>
      <c r="BN11" s="622"/>
      <c r="BO11" s="658">
        <v>5.7</v>
      </c>
      <c r="BP11" s="658"/>
      <c r="BQ11" s="658"/>
      <c r="BR11" s="658"/>
      <c r="BS11" s="659">
        <v>297031</v>
      </c>
      <c r="BT11" s="659"/>
      <c r="BU11" s="659"/>
      <c r="BV11" s="659"/>
      <c r="BW11" s="659"/>
      <c r="BX11" s="659"/>
      <c r="BY11" s="659"/>
      <c r="BZ11" s="659"/>
      <c r="CA11" s="659"/>
      <c r="CB11" s="694"/>
      <c r="CD11" s="617" t="s">
        <v>237</v>
      </c>
      <c r="CE11" s="618"/>
      <c r="CF11" s="618"/>
      <c r="CG11" s="618"/>
      <c r="CH11" s="618"/>
      <c r="CI11" s="618"/>
      <c r="CJ11" s="618"/>
      <c r="CK11" s="618"/>
      <c r="CL11" s="618"/>
      <c r="CM11" s="618"/>
      <c r="CN11" s="618"/>
      <c r="CO11" s="618"/>
      <c r="CP11" s="618"/>
      <c r="CQ11" s="619"/>
      <c r="CR11" s="620">
        <v>776393</v>
      </c>
      <c r="CS11" s="621"/>
      <c r="CT11" s="621"/>
      <c r="CU11" s="621"/>
      <c r="CV11" s="621"/>
      <c r="CW11" s="621"/>
      <c r="CX11" s="621"/>
      <c r="CY11" s="622"/>
      <c r="CZ11" s="658">
        <v>1.3</v>
      </c>
      <c r="DA11" s="658"/>
      <c r="DB11" s="658"/>
      <c r="DC11" s="658"/>
      <c r="DD11" s="626">
        <v>257021</v>
      </c>
      <c r="DE11" s="621"/>
      <c r="DF11" s="621"/>
      <c r="DG11" s="621"/>
      <c r="DH11" s="621"/>
      <c r="DI11" s="621"/>
      <c r="DJ11" s="621"/>
      <c r="DK11" s="621"/>
      <c r="DL11" s="621"/>
      <c r="DM11" s="621"/>
      <c r="DN11" s="621"/>
      <c r="DO11" s="621"/>
      <c r="DP11" s="622"/>
      <c r="DQ11" s="626">
        <v>437485</v>
      </c>
      <c r="DR11" s="621"/>
      <c r="DS11" s="621"/>
      <c r="DT11" s="621"/>
      <c r="DU11" s="621"/>
      <c r="DV11" s="621"/>
      <c r="DW11" s="621"/>
      <c r="DX11" s="621"/>
      <c r="DY11" s="621"/>
      <c r="DZ11" s="621"/>
      <c r="EA11" s="621"/>
      <c r="EB11" s="621"/>
      <c r="EC11" s="657"/>
    </row>
    <row r="12" spans="2:143" ht="11.25" customHeight="1" x14ac:dyDescent="0.2">
      <c r="B12" s="617" t="s">
        <v>238</v>
      </c>
      <c r="C12" s="618"/>
      <c r="D12" s="618"/>
      <c r="E12" s="618"/>
      <c r="F12" s="618"/>
      <c r="G12" s="618"/>
      <c r="H12" s="618"/>
      <c r="I12" s="618"/>
      <c r="J12" s="618"/>
      <c r="K12" s="618"/>
      <c r="L12" s="618"/>
      <c r="M12" s="618"/>
      <c r="N12" s="618"/>
      <c r="O12" s="618"/>
      <c r="P12" s="618"/>
      <c r="Q12" s="619"/>
      <c r="R12" s="620">
        <v>146349</v>
      </c>
      <c r="S12" s="621"/>
      <c r="T12" s="621"/>
      <c r="U12" s="621"/>
      <c r="V12" s="621"/>
      <c r="W12" s="621"/>
      <c r="X12" s="621"/>
      <c r="Y12" s="622"/>
      <c r="Z12" s="658">
        <v>0.2</v>
      </c>
      <c r="AA12" s="658"/>
      <c r="AB12" s="658"/>
      <c r="AC12" s="658"/>
      <c r="AD12" s="659">
        <v>146349</v>
      </c>
      <c r="AE12" s="659"/>
      <c r="AF12" s="659"/>
      <c r="AG12" s="659"/>
      <c r="AH12" s="659"/>
      <c r="AI12" s="659"/>
      <c r="AJ12" s="659"/>
      <c r="AK12" s="659"/>
      <c r="AL12" s="623">
        <v>0.5</v>
      </c>
      <c r="AM12" s="624"/>
      <c r="AN12" s="624"/>
      <c r="AO12" s="660"/>
      <c r="AP12" s="617" t="s">
        <v>239</v>
      </c>
      <c r="AQ12" s="618"/>
      <c r="AR12" s="618"/>
      <c r="AS12" s="618"/>
      <c r="AT12" s="618"/>
      <c r="AU12" s="618"/>
      <c r="AV12" s="618"/>
      <c r="AW12" s="618"/>
      <c r="AX12" s="618"/>
      <c r="AY12" s="618"/>
      <c r="AZ12" s="618"/>
      <c r="BA12" s="618"/>
      <c r="BB12" s="618"/>
      <c r="BC12" s="618"/>
      <c r="BD12" s="618"/>
      <c r="BE12" s="618"/>
      <c r="BF12" s="619"/>
      <c r="BG12" s="620">
        <v>8677564</v>
      </c>
      <c r="BH12" s="621"/>
      <c r="BI12" s="621"/>
      <c r="BJ12" s="621"/>
      <c r="BK12" s="621"/>
      <c r="BL12" s="621"/>
      <c r="BM12" s="621"/>
      <c r="BN12" s="622"/>
      <c r="BO12" s="658">
        <v>47.3</v>
      </c>
      <c r="BP12" s="658"/>
      <c r="BQ12" s="658"/>
      <c r="BR12" s="658"/>
      <c r="BS12" s="659" t="s">
        <v>122</v>
      </c>
      <c r="BT12" s="659"/>
      <c r="BU12" s="659"/>
      <c r="BV12" s="659"/>
      <c r="BW12" s="659"/>
      <c r="BX12" s="659"/>
      <c r="BY12" s="659"/>
      <c r="BZ12" s="659"/>
      <c r="CA12" s="659"/>
      <c r="CB12" s="694"/>
      <c r="CD12" s="617" t="s">
        <v>240</v>
      </c>
      <c r="CE12" s="618"/>
      <c r="CF12" s="618"/>
      <c r="CG12" s="618"/>
      <c r="CH12" s="618"/>
      <c r="CI12" s="618"/>
      <c r="CJ12" s="618"/>
      <c r="CK12" s="618"/>
      <c r="CL12" s="618"/>
      <c r="CM12" s="618"/>
      <c r="CN12" s="618"/>
      <c r="CO12" s="618"/>
      <c r="CP12" s="618"/>
      <c r="CQ12" s="619"/>
      <c r="CR12" s="620">
        <v>2088710</v>
      </c>
      <c r="CS12" s="621"/>
      <c r="CT12" s="621"/>
      <c r="CU12" s="621"/>
      <c r="CV12" s="621"/>
      <c r="CW12" s="621"/>
      <c r="CX12" s="621"/>
      <c r="CY12" s="622"/>
      <c r="CZ12" s="658">
        <v>3.6</v>
      </c>
      <c r="DA12" s="658"/>
      <c r="DB12" s="658"/>
      <c r="DC12" s="658"/>
      <c r="DD12" s="626">
        <v>10530</v>
      </c>
      <c r="DE12" s="621"/>
      <c r="DF12" s="621"/>
      <c r="DG12" s="621"/>
      <c r="DH12" s="621"/>
      <c r="DI12" s="621"/>
      <c r="DJ12" s="621"/>
      <c r="DK12" s="621"/>
      <c r="DL12" s="621"/>
      <c r="DM12" s="621"/>
      <c r="DN12" s="621"/>
      <c r="DO12" s="621"/>
      <c r="DP12" s="622"/>
      <c r="DQ12" s="626">
        <v>614631</v>
      </c>
      <c r="DR12" s="621"/>
      <c r="DS12" s="621"/>
      <c r="DT12" s="621"/>
      <c r="DU12" s="621"/>
      <c r="DV12" s="621"/>
      <c r="DW12" s="621"/>
      <c r="DX12" s="621"/>
      <c r="DY12" s="621"/>
      <c r="DZ12" s="621"/>
      <c r="EA12" s="621"/>
      <c r="EB12" s="621"/>
      <c r="EC12" s="657"/>
    </row>
    <row r="13" spans="2:143" ht="11.25" customHeight="1" x14ac:dyDescent="0.2">
      <c r="B13" s="617" t="s">
        <v>241</v>
      </c>
      <c r="C13" s="618"/>
      <c r="D13" s="618"/>
      <c r="E13" s="618"/>
      <c r="F13" s="618"/>
      <c r="G13" s="618"/>
      <c r="H13" s="618"/>
      <c r="I13" s="618"/>
      <c r="J13" s="618"/>
      <c r="K13" s="618"/>
      <c r="L13" s="618"/>
      <c r="M13" s="618"/>
      <c r="N13" s="618"/>
      <c r="O13" s="618"/>
      <c r="P13" s="618"/>
      <c r="Q13" s="619"/>
      <c r="R13" s="620" t="s">
        <v>122</v>
      </c>
      <c r="S13" s="621"/>
      <c r="T13" s="621"/>
      <c r="U13" s="621"/>
      <c r="V13" s="621"/>
      <c r="W13" s="621"/>
      <c r="X13" s="621"/>
      <c r="Y13" s="622"/>
      <c r="Z13" s="658" t="s">
        <v>122</v>
      </c>
      <c r="AA13" s="658"/>
      <c r="AB13" s="658"/>
      <c r="AC13" s="658"/>
      <c r="AD13" s="659" t="s">
        <v>122</v>
      </c>
      <c r="AE13" s="659"/>
      <c r="AF13" s="659"/>
      <c r="AG13" s="659"/>
      <c r="AH13" s="659"/>
      <c r="AI13" s="659"/>
      <c r="AJ13" s="659"/>
      <c r="AK13" s="659"/>
      <c r="AL13" s="623" t="s">
        <v>122</v>
      </c>
      <c r="AM13" s="624"/>
      <c r="AN13" s="624"/>
      <c r="AO13" s="660"/>
      <c r="AP13" s="617" t="s">
        <v>242</v>
      </c>
      <c r="AQ13" s="618"/>
      <c r="AR13" s="618"/>
      <c r="AS13" s="618"/>
      <c r="AT13" s="618"/>
      <c r="AU13" s="618"/>
      <c r="AV13" s="618"/>
      <c r="AW13" s="618"/>
      <c r="AX13" s="618"/>
      <c r="AY13" s="618"/>
      <c r="AZ13" s="618"/>
      <c r="BA13" s="618"/>
      <c r="BB13" s="618"/>
      <c r="BC13" s="618"/>
      <c r="BD13" s="618"/>
      <c r="BE13" s="618"/>
      <c r="BF13" s="619"/>
      <c r="BG13" s="620">
        <v>8661793</v>
      </c>
      <c r="BH13" s="621"/>
      <c r="BI13" s="621"/>
      <c r="BJ13" s="621"/>
      <c r="BK13" s="621"/>
      <c r="BL13" s="621"/>
      <c r="BM13" s="621"/>
      <c r="BN13" s="622"/>
      <c r="BO13" s="658">
        <v>47.2</v>
      </c>
      <c r="BP13" s="658"/>
      <c r="BQ13" s="658"/>
      <c r="BR13" s="658"/>
      <c r="BS13" s="659" t="s">
        <v>122</v>
      </c>
      <c r="BT13" s="659"/>
      <c r="BU13" s="659"/>
      <c r="BV13" s="659"/>
      <c r="BW13" s="659"/>
      <c r="BX13" s="659"/>
      <c r="BY13" s="659"/>
      <c r="BZ13" s="659"/>
      <c r="CA13" s="659"/>
      <c r="CB13" s="694"/>
      <c r="CD13" s="617" t="s">
        <v>243</v>
      </c>
      <c r="CE13" s="618"/>
      <c r="CF13" s="618"/>
      <c r="CG13" s="618"/>
      <c r="CH13" s="618"/>
      <c r="CI13" s="618"/>
      <c r="CJ13" s="618"/>
      <c r="CK13" s="618"/>
      <c r="CL13" s="618"/>
      <c r="CM13" s="618"/>
      <c r="CN13" s="618"/>
      <c r="CO13" s="618"/>
      <c r="CP13" s="618"/>
      <c r="CQ13" s="619"/>
      <c r="CR13" s="620">
        <v>5089537</v>
      </c>
      <c r="CS13" s="621"/>
      <c r="CT13" s="621"/>
      <c r="CU13" s="621"/>
      <c r="CV13" s="621"/>
      <c r="CW13" s="621"/>
      <c r="CX13" s="621"/>
      <c r="CY13" s="622"/>
      <c r="CZ13" s="658">
        <v>8.6999999999999993</v>
      </c>
      <c r="DA13" s="658"/>
      <c r="DB13" s="658"/>
      <c r="DC13" s="658"/>
      <c r="DD13" s="626">
        <v>1894368</v>
      </c>
      <c r="DE13" s="621"/>
      <c r="DF13" s="621"/>
      <c r="DG13" s="621"/>
      <c r="DH13" s="621"/>
      <c r="DI13" s="621"/>
      <c r="DJ13" s="621"/>
      <c r="DK13" s="621"/>
      <c r="DL13" s="621"/>
      <c r="DM13" s="621"/>
      <c r="DN13" s="621"/>
      <c r="DO13" s="621"/>
      <c r="DP13" s="622"/>
      <c r="DQ13" s="626">
        <v>3306468</v>
      </c>
      <c r="DR13" s="621"/>
      <c r="DS13" s="621"/>
      <c r="DT13" s="621"/>
      <c r="DU13" s="621"/>
      <c r="DV13" s="621"/>
      <c r="DW13" s="621"/>
      <c r="DX13" s="621"/>
      <c r="DY13" s="621"/>
      <c r="DZ13" s="621"/>
      <c r="EA13" s="621"/>
      <c r="EB13" s="621"/>
      <c r="EC13" s="657"/>
    </row>
    <row r="14" spans="2:143" ht="11.25" customHeight="1" x14ac:dyDescent="0.2">
      <c r="B14" s="617" t="s">
        <v>244</v>
      </c>
      <c r="C14" s="618"/>
      <c r="D14" s="618"/>
      <c r="E14" s="618"/>
      <c r="F14" s="618"/>
      <c r="G14" s="618"/>
      <c r="H14" s="618"/>
      <c r="I14" s="618"/>
      <c r="J14" s="618"/>
      <c r="K14" s="618"/>
      <c r="L14" s="618"/>
      <c r="M14" s="618"/>
      <c r="N14" s="618"/>
      <c r="O14" s="618"/>
      <c r="P14" s="618"/>
      <c r="Q14" s="619"/>
      <c r="R14" s="620" t="s">
        <v>122</v>
      </c>
      <c r="S14" s="621"/>
      <c r="T14" s="621"/>
      <c r="U14" s="621"/>
      <c r="V14" s="621"/>
      <c r="W14" s="621"/>
      <c r="X14" s="621"/>
      <c r="Y14" s="622"/>
      <c r="Z14" s="658" t="s">
        <v>122</v>
      </c>
      <c r="AA14" s="658"/>
      <c r="AB14" s="658"/>
      <c r="AC14" s="658"/>
      <c r="AD14" s="659" t="s">
        <v>122</v>
      </c>
      <c r="AE14" s="659"/>
      <c r="AF14" s="659"/>
      <c r="AG14" s="659"/>
      <c r="AH14" s="659"/>
      <c r="AI14" s="659"/>
      <c r="AJ14" s="659"/>
      <c r="AK14" s="659"/>
      <c r="AL14" s="623" t="s">
        <v>122</v>
      </c>
      <c r="AM14" s="624"/>
      <c r="AN14" s="624"/>
      <c r="AO14" s="660"/>
      <c r="AP14" s="617" t="s">
        <v>245</v>
      </c>
      <c r="AQ14" s="618"/>
      <c r="AR14" s="618"/>
      <c r="AS14" s="618"/>
      <c r="AT14" s="618"/>
      <c r="AU14" s="618"/>
      <c r="AV14" s="618"/>
      <c r="AW14" s="618"/>
      <c r="AX14" s="618"/>
      <c r="AY14" s="618"/>
      <c r="AZ14" s="618"/>
      <c r="BA14" s="618"/>
      <c r="BB14" s="618"/>
      <c r="BC14" s="618"/>
      <c r="BD14" s="618"/>
      <c r="BE14" s="618"/>
      <c r="BF14" s="619"/>
      <c r="BG14" s="620">
        <v>440615</v>
      </c>
      <c r="BH14" s="621"/>
      <c r="BI14" s="621"/>
      <c r="BJ14" s="621"/>
      <c r="BK14" s="621"/>
      <c r="BL14" s="621"/>
      <c r="BM14" s="621"/>
      <c r="BN14" s="622"/>
      <c r="BO14" s="658">
        <v>2.4</v>
      </c>
      <c r="BP14" s="658"/>
      <c r="BQ14" s="658"/>
      <c r="BR14" s="658"/>
      <c r="BS14" s="659" t="s">
        <v>122</v>
      </c>
      <c r="BT14" s="659"/>
      <c r="BU14" s="659"/>
      <c r="BV14" s="659"/>
      <c r="BW14" s="659"/>
      <c r="BX14" s="659"/>
      <c r="BY14" s="659"/>
      <c r="BZ14" s="659"/>
      <c r="CA14" s="659"/>
      <c r="CB14" s="694"/>
      <c r="CD14" s="617" t="s">
        <v>246</v>
      </c>
      <c r="CE14" s="618"/>
      <c r="CF14" s="618"/>
      <c r="CG14" s="618"/>
      <c r="CH14" s="618"/>
      <c r="CI14" s="618"/>
      <c r="CJ14" s="618"/>
      <c r="CK14" s="618"/>
      <c r="CL14" s="618"/>
      <c r="CM14" s="618"/>
      <c r="CN14" s="618"/>
      <c r="CO14" s="618"/>
      <c r="CP14" s="618"/>
      <c r="CQ14" s="619"/>
      <c r="CR14" s="620">
        <v>1596511</v>
      </c>
      <c r="CS14" s="621"/>
      <c r="CT14" s="621"/>
      <c r="CU14" s="621"/>
      <c r="CV14" s="621"/>
      <c r="CW14" s="621"/>
      <c r="CX14" s="621"/>
      <c r="CY14" s="622"/>
      <c r="CZ14" s="658">
        <v>2.7</v>
      </c>
      <c r="DA14" s="658"/>
      <c r="DB14" s="658"/>
      <c r="DC14" s="658"/>
      <c r="DD14" s="626">
        <v>65255</v>
      </c>
      <c r="DE14" s="621"/>
      <c r="DF14" s="621"/>
      <c r="DG14" s="621"/>
      <c r="DH14" s="621"/>
      <c r="DI14" s="621"/>
      <c r="DJ14" s="621"/>
      <c r="DK14" s="621"/>
      <c r="DL14" s="621"/>
      <c r="DM14" s="621"/>
      <c r="DN14" s="621"/>
      <c r="DO14" s="621"/>
      <c r="DP14" s="622"/>
      <c r="DQ14" s="626">
        <v>1441106</v>
      </c>
      <c r="DR14" s="621"/>
      <c r="DS14" s="621"/>
      <c r="DT14" s="621"/>
      <c r="DU14" s="621"/>
      <c r="DV14" s="621"/>
      <c r="DW14" s="621"/>
      <c r="DX14" s="621"/>
      <c r="DY14" s="621"/>
      <c r="DZ14" s="621"/>
      <c r="EA14" s="621"/>
      <c r="EB14" s="621"/>
      <c r="EC14" s="657"/>
    </row>
    <row r="15" spans="2:143" ht="11.25" customHeight="1" x14ac:dyDescent="0.2">
      <c r="B15" s="617" t="s">
        <v>247</v>
      </c>
      <c r="C15" s="618"/>
      <c r="D15" s="618"/>
      <c r="E15" s="618"/>
      <c r="F15" s="618"/>
      <c r="G15" s="618"/>
      <c r="H15" s="618"/>
      <c r="I15" s="618"/>
      <c r="J15" s="618"/>
      <c r="K15" s="618"/>
      <c r="L15" s="618"/>
      <c r="M15" s="618"/>
      <c r="N15" s="618"/>
      <c r="O15" s="618"/>
      <c r="P15" s="618"/>
      <c r="Q15" s="619"/>
      <c r="R15" s="620">
        <v>59475</v>
      </c>
      <c r="S15" s="621"/>
      <c r="T15" s="621"/>
      <c r="U15" s="621"/>
      <c r="V15" s="621"/>
      <c r="W15" s="621"/>
      <c r="X15" s="621"/>
      <c r="Y15" s="622"/>
      <c r="Z15" s="658">
        <v>0.1</v>
      </c>
      <c r="AA15" s="658"/>
      <c r="AB15" s="658"/>
      <c r="AC15" s="658"/>
      <c r="AD15" s="659">
        <v>59475</v>
      </c>
      <c r="AE15" s="659"/>
      <c r="AF15" s="659"/>
      <c r="AG15" s="659"/>
      <c r="AH15" s="659"/>
      <c r="AI15" s="659"/>
      <c r="AJ15" s="659"/>
      <c r="AK15" s="659"/>
      <c r="AL15" s="623">
        <v>0.2</v>
      </c>
      <c r="AM15" s="624"/>
      <c r="AN15" s="624"/>
      <c r="AO15" s="660"/>
      <c r="AP15" s="617" t="s">
        <v>248</v>
      </c>
      <c r="AQ15" s="618"/>
      <c r="AR15" s="618"/>
      <c r="AS15" s="618"/>
      <c r="AT15" s="618"/>
      <c r="AU15" s="618"/>
      <c r="AV15" s="618"/>
      <c r="AW15" s="618"/>
      <c r="AX15" s="618"/>
      <c r="AY15" s="618"/>
      <c r="AZ15" s="618"/>
      <c r="BA15" s="618"/>
      <c r="BB15" s="618"/>
      <c r="BC15" s="618"/>
      <c r="BD15" s="618"/>
      <c r="BE15" s="618"/>
      <c r="BF15" s="619"/>
      <c r="BG15" s="620">
        <v>894315</v>
      </c>
      <c r="BH15" s="621"/>
      <c r="BI15" s="621"/>
      <c r="BJ15" s="621"/>
      <c r="BK15" s="621"/>
      <c r="BL15" s="621"/>
      <c r="BM15" s="621"/>
      <c r="BN15" s="622"/>
      <c r="BO15" s="658">
        <v>4.9000000000000004</v>
      </c>
      <c r="BP15" s="658"/>
      <c r="BQ15" s="658"/>
      <c r="BR15" s="658"/>
      <c r="BS15" s="659" t="s">
        <v>122</v>
      </c>
      <c r="BT15" s="659"/>
      <c r="BU15" s="659"/>
      <c r="BV15" s="659"/>
      <c r="BW15" s="659"/>
      <c r="BX15" s="659"/>
      <c r="BY15" s="659"/>
      <c r="BZ15" s="659"/>
      <c r="CA15" s="659"/>
      <c r="CB15" s="694"/>
      <c r="CD15" s="617" t="s">
        <v>249</v>
      </c>
      <c r="CE15" s="618"/>
      <c r="CF15" s="618"/>
      <c r="CG15" s="618"/>
      <c r="CH15" s="618"/>
      <c r="CI15" s="618"/>
      <c r="CJ15" s="618"/>
      <c r="CK15" s="618"/>
      <c r="CL15" s="618"/>
      <c r="CM15" s="618"/>
      <c r="CN15" s="618"/>
      <c r="CO15" s="618"/>
      <c r="CP15" s="618"/>
      <c r="CQ15" s="619"/>
      <c r="CR15" s="620">
        <v>6783615</v>
      </c>
      <c r="CS15" s="621"/>
      <c r="CT15" s="621"/>
      <c r="CU15" s="621"/>
      <c r="CV15" s="621"/>
      <c r="CW15" s="621"/>
      <c r="CX15" s="621"/>
      <c r="CY15" s="622"/>
      <c r="CZ15" s="658">
        <v>11.6</v>
      </c>
      <c r="DA15" s="658"/>
      <c r="DB15" s="658"/>
      <c r="DC15" s="658"/>
      <c r="DD15" s="626">
        <v>1058314</v>
      </c>
      <c r="DE15" s="621"/>
      <c r="DF15" s="621"/>
      <c r="DG15" s="621"/>
      <c r="DH15" s="621"/>
      <c r="DI15" s="621"/>
      <c r="DJ15" s="621"/>
      <c r="DK15" s="621"/>
      <c r="DL15" s="621"/>
      <c r="DM15" s="621"/>
      <c r="DN15" s="621"/>
      <c r="DO15" s="621"/>
      <c r="DP15" s="622"/>
      <c r="DQ15" s="626">
        <v>3962494</v>
      </c>
      <c r="DR15" s="621"/>
      <c r="DS15" s="621"/>
      <c r="DT15" s="621"/>
      <c r="DU15" s="621"/>
      <c r="DV15" s="621"/>
      <c r="DW15" s="621"/>
      <c r="DX15" s="621"/>
      <c r="DY15" s="621"/>
      <c r="DZ15" s="621"/>
      <c r="EA15" s="621"/>
      <c r="EB15" s="621"/>
      <c r="EC15" s="657"/>
    </row>
    <row r="16" spans="2:143" ht="11.25" customHeight="1" x14ac:dyDescent="0.2">
      <c r="B16" s="617" t="s">
        <v>250</v>
      </c>
      <c r="C16" s="618"/>
      <c r="D16" s="618"/>
      <c r="E16" s="618"/>
      <c r="F16" s="618"/>
      <c r="G16" s="618"/>
      <c r="H16" s="618"/>
      <c r="I16" s="618"/>
      <c r="J16" s="618"/>
      <c r="K16" s="618"/>
      <c r="L16" s="618"/>
      <c r="M16" s="618"/>
      <c r="N16" s="618"/>
      <c r="O16" s="618"/>
      <c r="P16" s="618"/>
      <c r="Q16" s="619"/>
      <c r="R16" s="620">
        <v>335938</v>
      </c>
      <c r="S16" s="621"/>
      <c r="T16" s="621"/>
      <c r="U16" s="621"/>
      <c r="V16" s="621"/>
      <c r="W16" s="621"/>
      <c r="X16" s="621"/>
      <c r="Y16" s="622"/>
      <c r="Z16" s="658">
        <v>0.5</v>
      </c>
      <c r="AA16" s="658"/>
      <c r="AB16" s="658"/>
      <c r="AC16" s="658"/>
      <c r="AD16" s="659">
        <v>335938</v>
      </c>
      <c r="AE16" s="659"/>
      <c r="AF16" s="659"/>
      <c r="AG16" s="659"/>
      <c r="AH16" s="659"/>
      <c r="AI16" s="659"/>
      <c r="AJ16" s="659"/>
      <c r="AK16" s="659"/>
      <c r="AL16" s="623">
        <v>1.1000000000000001</v>
      </c>
      <c r="AM16" s="624"/>
      <c r="AN16" s="624"/>
      <c r="AO16" s="660"/>
      <c r="AP16" s="617" t="s">
        <v>251</v>
      </c>
      <c r="AQ16" s="618"/>
      <c r="AR16" s="618"/>
      <c r="AS16" s="618"/>
      <c r="AT16" s="618"/>
      <c r="AU16" s="618"/>
      <c r="AV16" s="618"/>
      <c r="AW16" s="618"/>
      <c r="AX16" s="618"/>
      <c r="AY16" s="618"/>
      <c r="AZ16" s="618"/>
      <c r="BA16" s="618"/>
      <c r="BB16" s="618"/>
      <c r="BC16" s="618"/>
      <c r="BD16" s="618"/>
      <c r="BE16" s="618"/>
      <c r="BF16" s="619"/>
      <c r="BG16" s="620">
        <v>14313</v>
      </c>
      <c r="BH16" s="621"/>
      <c r="BI16" s="621"/>
      <c r="BJ16" s="621"/>
      <c r="BK16" s="621"/>
      <c r="BL16" s="621"/>
      <c r="BM16" s="621"/>
      <c r="BN16" s="622"/>
      <c r="BO16" s="658">
        <v>0.1</v>
      </c>
      <c r="BP16" s="658"/>
      <c r="BQ16" s="658"/>
      <c r="BR16" s="658"/>
      <c r="BS16" s="659" t="s">
        <v>122</v>
      </c>
      <c r="BT16" s="659"/>
      <c r="BU16" s="659"/>
      <c r="BV16" s="659"/>
      <c r="BW16" s="659"/>
      <c r="BX16" s="659"/>
      <c r="BY16" s="659"/>
      <c r="BZ16" s="659"/>
      <c r="CA16" s="659"/>
      <c r="CB16" s="694"/>
      <c r="CD16" s="617" t="s">
        <v>252</v>
      </c>
      <c r="CE16" s="618"/>
      <c r="CF16" s="618"/>
      <c r="CG16" s="618"/>
      <c r="CH16" s="618"/>
      <c r="CI16" s="618"/>
      <c r="CJ16" s="618"/>
      <c r="CK16" s="618"/>
      <c r="CL16" s="618"/>
      <c r="CM16" s="618"/>
      <c r="CN16" s="618"/>
      <c r="CO16" s="618"/>
      <c r="CP16" s="618"/>
      <c r="CQ16" s="619"/>
      <c r="CR16" s="620" t="s">
        <v>122</v>
      </c>
      <c r="CS16" s="621"/>
      <c r="CT16" s="621"/>
      <c r="CU16" s="621"/>
      <c r="CV16" s="621"/>
      <c r="CW16" s="621"/>
      <c r="CX16" s="621"/>
      <c r="CY16" s="622"/>
      <c r="CZ16" s="658" t="s">
        <v>122</v>
      </c>
      <c r="DA16" s="658"/>
      <c r="DB16" s="658"/>
      <c r="DC16" s="658"/>
      <c r="DD16" s="626" t="s">
        <v>122</v>
      </c>
      <c r="DE16" s="621"/>
      <c r="DF16" s="621"/>
      <c r="DG16" s="621"/>
      <c r="DH16" s="621"/>
      <c r="DI16" s="621"/>
      <c r="DJ16" s="621"/>
      <c r="DK16" s="621"/>
      <c r="DL16" s="621"/>
      <c r="DM16" s="621"/>
      <c r="DN16" s="621"/>
      <c r="DO16" s="621"/>
      <c r="DP16" s="622"/>
      <c r="DQ16" s="626" t="s">
        <v>122</v>
      </c>
      <c r="DR16" s="621"/>
      <c r="DS16" s="621"/>
      <c r="DT16" s="621"/>
      <c r="DU16" s="621"/>
      <c r="DV16" s="621"/>
      <c r="DW16" s="621"/>
      <c r="DX16" s="621"/>
      <c r="DY16" s="621"/>
      <c r="DZ16" s="621"/>
      <c r="EA16" s="621"/>
      <c r="EB16" s="621"/>
      <c r="EC16" s="657"/>
    </row>
    <row r="17" spans="2:133" ht="11.25" customHeight="1" x14ac:dyDescent="0.2">
      <c r="B17" s="617" t="s">
        <v>253</v>
      </c>
      <c r="C17" s="618"/>
      <c r="D17" s="618"/>
      <c r="E17" s="618"/>
      <c r="F17" s="618"/>
      <c r="G17" s="618"/>
      <c r="H17" s="618"/>
      <c r="I17" s="618"/>
      <c r="J17" s="618"/>
      <c r="K17" s="618"/>
      <c r="L17" s="618"/>
      <c r="M17" s="618"/>
      <c r="N17" s="618"/>
      <c r="O17" s="618"/>
      <c r="P17" s="618"/>
      <c r="Q17" s="619"/>
      <c r="R17" s="620">
        <v>654896</v>
      </c>
      <c r="S17" s="621"/>
      <c r="T17" s="621"/>
      <c r="U17" s="621"/>
      <c r="V17" s="621"/>
      <c r="W17" s="621"/>
      <c r="X17" s="621"/>
      <c r="Y17" s="622"/>
      <c r="Z17" s="658">
        <v>1.1000000000000001</v>
      </c>
      <c r="AA17" s="658"/>
      <c r="AB17" s="658"/>
      <c r="AC17" s="658"/>
      <c r="AD17" s="659">
        <v>654896</v>
      </c>
      <c r="AE17" s="659"/>
      <c r="AF17" s="659"/>
      <c r="AG17" s="659"/>
      <c r="AH17" s="659"/>
      <c r="AI17" s="659"/>
      <c r="AJ17" s="659"/>
      <c r="AK17" s="659"/>
      <c r="AL17" s="623">
        <v>2.2000000000000002</v>
      </c>
      <c r="AM17" s="624"/>
      <c r="AN17" s="624"/>
      <c r="AO17" s="660"/>
      <c r="AP17" s="617" t="s">
        <v>254</v>
      </c>
      <c r="AQ17" s="618"/>
      <c r="AR17" s="618"/>
      <c r="AS17" s="618"/>
      <c r="AT17" s="618"/>
      <c r="AU17" s="618"/>
      <c r="AV17" s="618"/>
      <c r="AW17" s="618"/>
      <c r="AX17" s="618"/>
      <c r="AY17" s="618"/>
      <c r="AZ17" s="618"/>
      <c r="BA17" s="618"/>
      <c r="BB17" s="618"/>
      <c r="BC17" s="618"/>
      <c r="BD17" s="618"/>
      <c r="BE17" s="618"/>
      <c r="BF17" s="619"/>
      <c r="BG17" s="620" t="s">
        <v>122</v>
      </c>
      <c r="BH17" s="621"/>
      <c r="BI17" s="621"/>
      <c r="BJ17" s="621"/>
      <c r="BK17" s="621"/>
      <c r="BL17" s="621"/>
      <c r="BM17" s="621"/>
      <c r="BN17" s="622"/>
      <c r="BO17" s="658" t="s">
        <v>122</v>
      </c>
      <c r="BP17" s="658"/>
      <c r="BQ17" s="658"/>
      <c r="BR17" s="658"/>
      <c r="BS17" s="659" t="s">
        <v>122</v>
      </c>
      <c r="BT17" s="659"/>
      <c r="BU17" s="659"/>
      <c r="BV17" s="659"/>
      <c r="BW17" s="659"/>
      <c r="BX17" s="659"/>
      <c r="BY17" s="659"/>
      <c r="BZ17" s="659"/>
      <c r="CA17" s="659"/>
      <c r="CB17" s="694"/>
      <c r="CD17" s="617" t="s">
        <v>255</v>
      </c>
      <c r="CE17" s="618"/>
      <c r="CF17" s="618"/>
      <c r="CG17" s="618"/>
      <c r="CH17" s="618"/>
      <c r="CI17" s="618"/>
      <c r="CJ17" s="618"/>
      <c r="CK17" s="618"/>
      <c r="CL17" s="618"/>
      <c r="CM17" s="618"/>
      <c r="CN17" s="618"/>
      <c r="CO17" s="618"/>
      <c r="CP17" s="618"/>
      <c r="CQ17" s="619"/>
      <c r="CR17" s="620">
        <v>4158285</v>
      </c>
      <c r="CS17" s="621"/>
      <c r="CT17" s="621"/>
      <c r="CU17" s="621"/>
      <c r="CV17" s="621"/>
      <c r="CW17" s="621"/>
      <c r="CX17" s="621"/>
      <c r="CY17" s="622"/>
      <c r="CZ17" s="658">
        <v>7.1</v>
      </c>
      <c r="DA17" s="658"/>
      <c r="DB17" s="658"/>
      <c r="DC17" s="658"/>
      <c r="DD17" s="626" t="s">
        <v>122</v>
      </c>
      <c r="DE17" s="621"/>
      <c r="DF17" s="621"/>
      <c r="DG17" s="621"/>
      <c r="DH17" s="621"/>
      <c r="DI17" s="621"/>
      <c r="DJ17" s="621"/>
      <c r="DK17" s="621"/>
      <c r="DL17" s="621"/>
      <c r="DM17" s="621"/>
      <c r="DN17" s="621"/>
      <c r="DO17" s="621"/>
      <c r="DP17" s="622"/>
      <c r="DQ17" s="626">
        <v>4083687</v>
      </c>
      <c r="DR17" s="621"/>
      <c r="DS17" s="621"/>
      <c r="DT17" s="621"/>
      <c r="DU17" s="621"/>
      <c r="DV17" s="621"/>
      <c r="DW17" s="621"/>
      <c r="DX17" s="621"/>
      <c r="DY17" s="621"/>
      <c r="DZ17" s="621"/>
      <c r="EA17" s="621"/>
      <c r="EB17" s="621"/>
      <c r="EC17" s="657"/>
    </row>
    <row r="18" spans="2:133" ht="11.25" customHeight="1" x14ac:dyDescent="0.2">
      <c r="B18" s="617" t="s">
        <v>256</v>
      </c>
      <c r="C18" s="618"/>
      <c r="D18" s="618"/>
      <c r="E18" s="618"/>
      <c r="F18" s="618"/>
      <c r="G18" s="618"/>
      <c r="H18" s="618"/>
      <c r="I18" s="618"/>
      <c r="J18" s="618"/>
      <c r="K18" s="618"/>
      <c r="L18" s="618"/>
      <c r="M18" s="618"/>
      <c r="N18" s="618"/>
      <c r="O18" s="618"/>
      <c r="P18" s="618"/>
      <c r="Q18" s="619"/>
      <c r="R18" s="620">
        <v>133224</v>
      </c>
      <c r="S18" s="621"/>
      <c r="T18" s="621"/>
      <c r="U18" s="621"/>
      <c r="V18" s="621"/>
      <c r="W18" s="621"/>
      <c r="X18" s="621"/>
      <c r="Y18" s="622"/>
      <c r="Z18" s="658">
        <v>0.2</v>
      </c>
      <c r="AA18" s="658"/>
      <c r="AB18" s="658"/>
      <c r="AC18" s="658"/>
      <c r="AD18" s="659">
        <v>133224</v>
      </c>
      <c r="AE18" s="659"/>
      <c r="AF18" s="659"/>
      <c r="AG18" s="659"/>
      <c r="AH18" s="659"/>
      <c r="AI18" s="659"/>
      <c r="AJ18" s="659"/>
      <c r="AK18" s="659"/>
      <c r="AL18" s="623">
        <v>0.4</v>
      </c>
      <c r="AM18" s="624"/>
      <c r="AN18" s="624"/>
      <c r="AO18" s="660"/>
      <c r="AP18" s="617" t="s">
        <v>257</v>
      </c>
      <c r="AQ18" s="618"/>
      <c r="AR18" s="618"/>
      <c r="AS18" s="618"/>
      <c r="AT18" s="618"/>
      <c r="AU18" s="618"/>
      <c r="AV18" s="618"/>
      <c r="AW18" s="618"/>
      <c r="AX18" s="618"/>
      <c r="AY18" s="618"/>
      <c r="AZ18" s="618"/>
      <c r="BA18" s="618"/>
      <c r="BB18" s="618"/>
      <c r="BC18" s="618"/>
      <c r="BD18" s="618"/>
      <c r="BE18" s="618"/>
      <c r="BF18" s="619"/>
      <c r="BG18" s="620" t="s">
        <v>122</v>
      </c>
      <c r="BH18" s="621"/>
      <c r="BI18" s="621"/>
      <c r="BJ18" s="621"/>
      <c r="BK18" s="621"/>
      <c r="BL18" s="621"/>
      <c r="BM18" s="621"/>
      <c r="BN18" s="622"/>
      <c r="BO18" s="658" t="s">
        <v>122</v>
      </c>
      <c r="BP18" s="658"/>
      <c r="BQ18" s="658"/>
      <c r="BR18" s="658"/>
      <c r="BS18" s="659" t="s">
        <v>122</v>
      </c>
      <c r="BT18" s="659"/>
      <c r="BU18" s="659"/>
      <c r="BV18" s="659"/>
      <c r="BW18" s="659"/>
      <c r="BX18" s="659"/>
      <c r="BY18" s="659"/>
      <c r="BZ18" s="659"/>
      <c r="CA18" s="659"/>
      <c r="CB18" s="694"/>
      <c r="CD18" s="617" t="s">
        <v>258</v>
      </c>
      <c r="CE18" s="618"/>
      <c r="CF18" s="618"/>
      <c r="CG18" s="618"/>
      <c r="CH18" s="618"/>
      <c r="CI18" s="618"/>
      <c r="CJ18" s="618"/>
      <c r="CK18" s="618"/>
      <c r="CL18" s="618"/>
      <c r="CM18" s="618"/>
      <c r="CN18" s="618"/>
      <c r="CO18" s="618"/>
      <c r="CP18" s="618"/>
      <c r="CQ18" s="619"/>
      <c r="CR18" s="620">
        <v>1182</v>
      </c>
      <c r="CS18" s="621"/>
      <c r="CT18" s="621"/>
      <c r="CU18" s="621"/>
      <c r="CV18" s="621"/>
      <c r="CW18" s="621"/>
      <c r="CX18" s="621"/>
      <c r="CY18" s="622"/>
      <c r="CZ18" s="658">
        <v>0</v>
      </c>
      <c r="DA18" s="658"/>
      <c r="DB18" s="658"/>
      <c r="DC18" s="658"/>
      <c r="DD18" s="626">
        <v>1182</v>
      </c>
      <c r="DE18" s="621"/>
      <c r="DF18" s="621"/>
      <c r="DG18" s="621"/>
      <c r="DH18" s="621"/>
      <c r="DI18" s="621"/>
      <c r="DJ18" s="621"/>
      <c r="DK18" s="621"/>
      <c r="DL18" s="621"/>
      <c r="DM18" s="621"/>
      <c r="DN18" s="621"/>
      <c r="DO18" s="621"/>
      <c r="DP18" s="622"/>
      <c r="DQ18" s="626">
        <v>1182</v>
      </c>
      <c r="DR18" s="621"/>
      <c r="DS18" s="621"/>
      <c r="DT18" s="621"/>
      <c r="DU18" s="621"/>
      <c r="DV18" s="621"/>
      <c r="DW18" s="621"/>
      <c r="DX18" s="621"/>
      <c r="DY18" s="621"/>
      <c r="DZ18" s="621"/>
      <c r="EA18" s="621"/>
      <c r="EB18" s="621"/>
      <c r="EC18" s="657"/>
    </row>
    <row r="19" spans="2:133" ht="11.25" customHeight="1" x14ac:dyDescent="0.2">
      <c r="B19" s="617" t="s">
        <v>259</v>
      </c>
      <c r="C19" s="618"/>
      <c r="D19" s="618"/>
      <c r="E19" s="618"/>
      <c r="F19" s="618"/>
      <c r="G19" s="618"/>
      <c r="H19" s="618"/>
      <c r="I19" s="618"/>
      <c r="J19" s="618"/>
      <c r="K19" s="618"/>
      <c r="L19" s="618"/>
      <c r="M19" s="618"/>
      <c r="N19" s="618"/>
      <c r="O19" s="618"/>
      <c r="P19" s="618"/>
      <c r="Q19" s="619"/>
      <c r="R19" s="620">
        <v>499344</v>
      </c>
      <c r="S19" s="621"/>
      <c r="T19" s="621"/>
      <c r="U19" s="621"/>
      <c r="V19" s="621"/>
      <c r="W19" s="621"/>
      <c r="X19" s="621"/>
      <c r="Y19" s="622"/>
      <c r="Z19" s="658">
        <v>0.8</v>
      </c>
      <c r="AA19" s="658"/>
      <c r="AB19" s="658"/>
      <c r="AC19" s="658"/>
      <c r="AD19" s="659">
        <v>499344</v>
      </c>
      <c r="AE19" s="659"/>
      <c r="AF19" s="659"/>
      <c r="AG19" s="659"/>
      <c r="AH19" s="659"/>
      <c r="AI19" s="659"/>
      <c r="AJ19" s="659"/>
      <c r="AK19" s="659"/>
      <c r="AL19" s="623">
        <v>1.7</v>
      </c>
      <c r="AM19" s="624"/>
      <c r="AN19" s="624"/>
      <c r="AO19" s="660"/>
      <c r="AP19" s="617" t="s">
        <v>260</v>
      </c>
      <c r="AQ19" s="618"/>
      <c r="AR19" s="618"/>
      <c r="AS19" s="618"/>
      <c r="AT19" s="618"/>
      <c r="AU19" s="618"/>
      <c r="AV19" s="618"/>
      <c r="AW19" s="618"/>
      <c r="AX19" s="618"/>
      <c r="AY19" s="618"/>
      <c r="AZ19" s="618"/>
      <c r="BA19" s="618"/>
      <c r="BB19" s="618"/>
      <c r="BC19" s="618"/>
      <c r="BD19" s="618"/>
      <c r="BE19" s="618"/>
      <c r="BF19" s="619"/>
      <c r="BG19" s="620">
        <v>1189331</v>
      </c>
      <c r="BH19" s="621"/>
      <c r="BI19" s="621"/>
      <c r="BJ19" s="621"/>
      <c r="BK19" s="621"/>
      <c r="BL19" s="621"/>
      <c r="BM19" s="621"/>
      <c r="BN19" s="622"/>
      <c r="BO19" s="658">
        <v>6.5</v>
      </c>
      <c r="BP19" s="658"/>
      <c r="BQ19" s="658"/>
      <c r="BR19" s="658"/>
      <c r="BS19" s="659" t="s">
        <v>122</v>
      </c>
      <c r="BT19" s="659"/>
      <c r="BU19" s="659"/>
      <c r="BV19" s="659"/>
      <c r="BW19" s="659"/>
      <c r="BX19" s="659"/>
      <c r="BY19" s="659"/>
      <c r="BZ19" s="659"/>
      <c r="CA19" s="659"/>
      <c r="CB19" s="694"/>
      <c r="CD19" s="617" t="s">
        <v>261</v>
      </c>
      <c r="CE19" s="618"/>
      <c r="CF19" s="618"/>
      <c r="CG19" s="618"/>
      <c r="CH19" s="618"/>
      <c r="CI19" s="618"/>
      <c r="CJ19" s="618"/>
      <c r="CK19" s="618"/>
      <c r="CL19" s="618"/>
      <c r="CM19" s="618"/>
      <c r="CN19" s="618"/>
      <c r="CO19" s="618"/>
      <c r="CP19" s="618"/>
      <c r="CQ19" s="619"/>
      <c r="CR19" s="620" t="s">
        <v>122</v>
      </c>
      <c r="CS19" s="621"/>
      <c r="CT19" s="621"/>
      <c r="CU19" s="621"/>
      <c r="CV19" s="621"/>
      <c r="CW19" s="621"/>
      <c r="CX19" s="621"/>
      <c r="CY19" s="622"/>
      <c r="CZ19" s="658" t="s">
        <v>122</v>
      </c>
      <c r="DA19" s="658"/>
      <c r="DB19" s="658"/>
      <c r="DC19" s="658"/>
      <c r="DD19" s="626" t="s">
        <v>122</v>
      </c>
      <c r="DE19" s="621"/>
      <c r="DF19" s="621"/>
      <c r="DG19" s="621"/>
      <c r="DH19" s="621"/>
      <c r="DI19" s="621"/>
      <c r="DJ19" s="621"/>
      <c r="DK19" s="621"/>
      <c r="DL19" s="621"/>
      <c r="DM19" s="621"/>
      <c r="DN19" s="621"/>
      <c r="DO19" s="621"/>
      <c r="DP19" s="622"/>
      <c r="DQ19" s="626" t="s">
        <v>122</v>
      </c>
      <c r="DR19" s="621"/>
      <c r="DS19" s="621"/>
      <c r="DT19" s="621"/>
      <c r="DU19" s="621"/>
      <c r="DV19" s="621"/>
      <c r="DW19" s="621"/>
      <c r="DX19" s="621"/>
      <c r="DY19" s="621"/>
      <c r="DZ19" s="621"/>
      <c r="EA19" s="621"/>
      <c r="EB19" s="621"/>
      <c r="EC19" s="657"/>
    </row>
    <row r="20" spans="2:133" ht="11.25" customHeight="1" x14ac:dyDescent="0.2">
      <c r="B20" s="695" t="s">
        <v>262</v>
      </c>
      <c r="C20" s="696"/>
      <c r="D20" s="696"/>
      <c r="E20" s="696"/>
      <c r="F20" s="696"/>
      <c r="G20" s="696"/>
      <c r="H20" s="696"/>
      <c r="I20" s="696"/>
      <c r="J20" s="696"/>
      <c r="K20" s="696"/>
      <c r="L20" s="696"/>
      <c r="M20" s="696"/>
      <c r="N20" s="696"/>
      <c r="O20" s="696"/>
      <c r="P20" s="696"/>
      <c r="Q20" s="697"/>
      <c r="R20" s="620">
        <v>22328</v>
      </c>
      <c r="S20" s="621"/>
      <c r="T20" s="621"/>
      <c r="U20" s="621"/>
      <c r="V20" s="621"/>
      <c r="W20" s="621"/>
      <c r="X20" s="621"/>
      <c r="Y20" s="622"/>
      <c r="Z20" s="658">
        <v>0</v>
      </c>
      <c r="AA20" s="658"/>
      <c r="AB20" s="658"/>
      <c r="AC20" s="658"/>
      <c r="AD20" s="659">
        <v>22328</v>
      </c>
      <c r="AE20" s="659"/>
      <c r="AF20" s="659"/>
      <c r="AG20" s="659"/>
      <c r="AH20" s="659"/>
      <c r="AI20" s="659"/>
      <c r="AJ20" s="659"/>
      <c r="AK20" s="659"/>
      <c r="AL20" s="623">
        <v>0.1</v>
      </c>
      <c r="AM20" s="624"/>
      <c r="AN20" s="624"/>
      <c r="AO20" s="660"/>
      <c r="AP20" s="617" t="s">
        <v>263</v>
      </c>
      <c r="AQ20" s="618"/>
      <c r="AR20" s="618"/>
      <c r="AS20" s="618"/>
      <c r="AT20" s="618"/>
      <c r="AU20" s="618"/>
      <c r="AV20" s="618"/>
      <c r="AW20" s="618"/>
      <c r="AX20" s="618"/>
      <c r="AY20" s="618"/>
      <c r="AZ20" s="618"/>
      <c r="BA20" s="618"/>
      <c r="BB20" s="618"/>
      <c r="BC20" s="618"/>
      <c r="BD20" s="618"/>
      <c r="BE20" s="618"/>
      <c r="BF20" s="619"/>
      <c r="BG20" s="620">
        <v>1189331</v>
      </c>
      <c r="BH20" s="621"/>
      <c r="BI20" s="621"/>
      <c r="BJ20" s="621"/>
      <c r="BK20" s="621"/>
      <c r="BL20" s="621"/>
      <c r="BM20" s="621"/>
      <c r="BN20" s="622"/>
      <c r="BO20" s="658">
        <v>6.5</v>
      </c>
      <c r="BP20" s="658"/>
      <c r="BQ20" s="658"/>
      <c r="BR20" s="658"/>
      <c r="BS20" s="659" t="s">
        <v>122</v>
      </c>
      <c r="BT20" s="659"/>
      <c r="BU20" s="659"/>
      <c r="BV20" s="659"/>
      <c r="BW20" s="659"/>
      <c r="BX20" s="659"/>
      <c r="BY20" s="659"/>
      <c r="BZ20" s="659"/>
      <c r="CA20" s="659"/>
      <c r="CB20" s="694"/>
      <c r="CD20" s="617" t="s">
        <v>264</v>
      </c>
      <c r="CE20" s="618"/>
      <c r="CF20" s="618"/>
      <c r="CG20" s="618"/>
      <c r="CH20" s="618"/>
      <c r="CI20" s="618"/>
      <c r="CJ20" s="618"/>
      <c r="CK20" s="618"/>
      <c r="CL20" s="618"/>
      <c r="CM20" s="618"/>
      <c r="CN20" s="618"/>
      <c r="CO20" s="618"/>
      <c r="CP20" s="618"/>
      <c r="CQ20" s="619"/>
      <c r="CR20" s="620">
        <v>58721826</v>
      </c>
      <c r="CS20" s="621"/>
      <c r="CT20" s="621"/>
      <c r="CU20" s="621"/>
      <c r="CV20" s="621"/>
      <c r="CW20" s="621"/>
      <c r="CX20" s="621"/>
      <c r="CY20" s="622"/>
      <c r="CZ20" s="658">
        <v>100</v>
      </c>
      <c r="DA20" s="658"/>
      <c r="DB20" s="658"/>
      <c r="DC20" s="658"/>
      <c r="DD20" s="626">
        <v>5417039</v>
      </c>
      <c r="DE20" s="621"/>
      <c r="DF20" s="621"/>
      <c r="DG20" s="621"/>
      <c r="DH20" s="621"/>
      <c r="DI20" s="621"/>
      <c r="DJ20" s="621"/>
      <c r="DK20" s="621"/>
      <c r="DL20" s="621"/>
      <c r="DM20" s="621"/>
      <c r="DN20" s="621"/>
      <c r="DO20" s="621"/>
      <c r="DP20" s="622"/>
      <c r="DQ20" s="626">
        <v>36307682</v>
      </c>
      <c r="DR20" s="621"/>
      <c r="DS20" s="621"/>
      <c r="DT20" s="621"/>
      <c r="DU20" s="621"/>
      <c r="DV20" s="621"/>
      <c r="DW20" s="621"/>
      <c r="DX20" s="621"/>
      <c r="DY20" s="621"/>
      <c r="DZ20" s="621"/>
      <c r="EA20" s="621"/>
      <c r="EB20" s="621"/>
      <c r="EC20" s="657"/>
    </row>
    <row r="21" spans="2:133" ht="11.25" customHeight="1" x14ac:dyDescent="0.2">
      <c r="B21" s="617" t="s">
        <v>265</v>
      </c>
      <c r="C21" s="618"/>
      <c r="D21" s="618"/>
      <c r="E21" s="618"/>
      <c r="F21" s="618"/>
      <c r="G21" s="618"/>
      <c r="H21" s="618"/>
      <c r="I21" s="618"/>
      <c r="J21" s="618"/>
      <c r="K21" s="618"/>
      <c r="L21" s="618"/>
      <c r="M21" s="618"/>
      <c r="N21" s="618"/>
      <c r="O21" s="618"/>
      <c r="P21" s="618"/>
      <c r="Q21" s="619"/>
      <c r="R21" s="620">
        <v>8676940</v>
      </c>
      <c r="S21" s="621"/>
      <c r="T21" s="621"/>
      <c r="U21" s="621"/>
      <c r="V21" s="621"/>
      <c r="W21" s="621"/>
      <c r="X21" s="621"/>
      <c r="Y21" s="622"/>
      <c r="Z21" s="658">
        <v>14.1</v>
      </c>
      <c r="AA21" s="658"/>
      <c r="AB21" s="658"/>
      <c r="AC21" s="658"/>
      <c r="AD21" s="659">
        <v>7846410</v>
      </c>
      <c r="AE21" s="659"/>
      <c r="AF21" s="659"/>
      <c r="AG21" s="659"/>
      <c r="AH21" s="659"/>
      <c r="AI21" s="659"/>
      <c r="AJ21" s="659"/>
      <c r="AK21" s="659"/>
      <c r="AL21" s="623">
        <v>26</v>
      </c>
      <c r="AM21" s="624"/>
      <c r="AN21" s="624"/>
      <c r="AO21" s="660"/>
      <c r="AP21" s="617" t="s">
        <v>266</v>
      </c>
      <c r="AQ21" s="698"/>
      <c r="AR21" s="698"/>
      <c r="AS21" s="698"/>
      <c r="AT21" s="698"/>
      <c r="AU21" s="698"/>
      <c r="AV21" s="698"/>
      <c r="AW21" s="698"/>
      <c r="AX21" s="698"/>
      <c r="AY21" s="698"/>
      <c r="AZ21" s="698"/>
      <c r="BA21" s="698"/>
      <c r="BB21" s="698"/>
      <c r="BC21" s="698"/>
      <c r="BD21" s="698"/>
      <c r="BE21" s="698"/>
      <c r="BF21" s="699"/>
      <c r="BG21" s="620" t="s">
        <v>122</v>
      </c>
      <c r="BH21" s="621"/>
      <c r="BI21" s="621"/>
      <c r="BJ21" s="621"/>
      <c r="BK21" s="621"/>
      <c r="BL21" s="621"/>
      <c r="BM21" s="621"/>
      <c r="BN21" s="622"/>
      <c r="BO21" s="658" t="s">
        <v>122</v>
      </c>
      <c r="BP21" s="658"/>
      <c r="BQ21" s="658"/>
      <c r="BR21" s="658"/>
      <c r="BS21" s="659" t="s">
        <v>122</v>
      </c>
      <c r="BT21" s="659"/>
      <c r="BU21" s="659"/>
      <c r="BV21" s="659"/>
      <c r="BW21" s="659"/>
      <c r="BX21" s="659"/>
      <c r="BY21" s="659"/>
      <c r="BZ21" s="659"/>
      <c r="CA21" s="659"/>
      <c r="CB21" s="694"/>
      <c r="CD21" s="601"/>
      <c r="CE21" s="602"/>
      <c r="CF21" s="602"/>
      <c r="CG21" s="602"/>
      <c r="CH21" s="602"/>
      <c r="CI21" s="602"/>
      <c r="CJ21" s="602"/>
      <c r="CK21" s="602"/>
      <c r="CL21" s="602"/>
      <c r="CM21" s="602"/>
      <c r="CN21" s="602"/>
      <c r="CO21" s="602"/>
      <c r="CP21" s="602"/>
      <c r="CQ21" s="603"/>
      <c r="CR21" s="705"/>
      <c r="CS21" s="706"/>
      <c r="CT21" s="706"/>
      <c r="CU21" s="706"/>
      <c r="CV21" s="706"/>
      <c r="CW21" s="706"/>
      <c r="CX21" s="706"/>
      <c r="CY21" s="707"/>
      <c r="CZ21" s="708"/>
      <c r="DA21" s="708"/>
      <c r="DB21" s="708"/>
      <c r="DC21" s="708"/>
      <c r="DD21" s="709"/>
      <c r="DE21" s="706"/>
      <c r="DF21" s="706"/>
      <c r="DG21" s="706"/>
      <c r="DH21" s="706"/>
      <c r="DI21" s="706"/>
      <c r="DJ21" s="706"/>
      <c r="DK21" s="706"/>
      <c r="DL21" s="706"/>
      <c r="DM21" s="706"/>
      <c r="DN21" s="706"/>
      <c r="DO21" s="706"/>
      <c r="DP21" s="707"/>
      <c r="DQ21" s="709"/>
      <c r="DR21" s="706"/>
      <c r="DS21" s="706"/>
      <c r="DT21" s="706"/>
      <c r="DU21" s="706"/>
      <c r="DV21" s="706"/>
      <c r="DW21" s="706"/>
      <c r="DX21" s="706"/>
      <c r="DY21" s="706"/>
      <c r="DZ21" s="706"/>
      <c r="EA21" s="706"/>
      <c r="EB21" s="706"/>
      <c r="EC21" s="713"/>
    </row>
    <row r="22" spans="2:133" ht="11.25" customHeight="1" x14ac:dyDescent="0.2">
      <c r="B22" s="617" t="s">
        <v>267</v>
      </c>
      <c r="C22" s="618"/>
      <c r="D22" s="618"/>
      <c r="E22" s="618"/>
      <c r="F22" s="618"/>
      <c r="G22" s="618"/>
      <c r="H22" s="618"/>
      <c r="I22" s="618"/>
      <c r="J22" s="618"/>
      <c r="K22" s="618"/>
      <c r="L22" s="618"/>
      <c r="M22" s="618"/>
      <c r="N22" s="618"/>
      <c r="O22" s="618"/>
      <c r="P22" s="618"/>
      <c r="Q22" s="619"/>
      <c r="R22" s="620">
        <v>7846410</v>
      </c>
      <c r="S22" s="621"/>
      <c r="T22" s="621"/>
      <c r="U22" s="621"/>
      <c r="V22" s="621"/>
      <c r="W22" s="621"/>
      <c r="X22" s="621"/>
      <c r="Y22" s="622"/>
      <c r="Z22" s="658">
        <v>12.7</v>
      </c>
      <c r="AA22" s="658"/>
      <c r="AB22" s="658"/>
      <c r="AC22" s="658"/>
      <c r="AD22" s="659">
        <v>7846410</v>
      </c>
      <c r="AE22" s="659"/>
      <c r="AF22" s="659"/>
      <c r="AG22" s="659"/>
      <c r="AH22" s="659"/>
      <c r="AI22" s="659"/>
      <c r="AJ22" s="659"/>
      <c r="AK22" s="659"/>
      <c r="AL22" s="623">
        <v>26</v>
      </c>
      <c r="AM22" s="624"/>
      <c r="AN22" s="624"/>
      <c r="AO22" s="660"/>
      <c r="AP22" s="617" t="s">
        <v>268</v>
      </c>
      <c r="AQ22" s="698"/>
      <c r="AR22" s="698"/>
      <c r="AS22" s="698"/>
      <c r="AT22" s="698"/>
      <c r="AU22" s="698"/>
      <c r="AV22" s="698"/>
      <c r="AW22" s="698"/>
      <c r="AX22" s="698"/>
      <c r="AY22" s="698"/>
      <c r="AZ22" s="698"/>
      <c r="BA22" s="698"/>
      <c r="BB22" s="698"/>
      <c r="BC22" s="698"/>
      <c r="BD22" s="698"/>
      <c r="BE22" s="698"/>
      <c r="BF22" s="699"/>
      <c r="BG22" s="620" t="s">
        <v>122</v>
      </c>
      <c r="BH22" s="621"/>
      <c r="BI22" s="621"/>
      <c r="BJ22" s="621"/>
      <c r="BK22" s="621"/>
      <c r="BL22" s="621"/>
      <c r="BM22" s="621"/>
      <c r="BN22" s="622"/>
      <c r="BO22" s="658" t="s">
        <v>122</v>
      </c>
      <c r="BP22" s="658"/>
      <c r="BQ22" s="658"/>
      <c r="BR22" s="658"/>
      <c r="BS22" s="659" t="s">
        <v>122</v>
      </c>
      <c r="BT22" s="659"/>
      <c r="BU22" s="659"/>
      <c r="BV22" s="659"/>
      <c r="BW22" s="659"/>
      <c r="BX22" s="659"/>
      <c r="BY22" s="659"/>
      <c r="BZ22" s="659"/>
      <c r="CA22" s="659"/>
      <c r="CB22" s="694"/>
      <c r="CD22" s="672" t="s">
        <v>269</v>
      </c>
      <c r="CE22" s="673"/>
      <c r="CF22" s="673"/>
      <c r="CG22" s="673"/>
      <c r="CH22" s="673"/>
      <c r="CI22" s="673"/>
      <c r="CJ22" s="673"/>
      <c r="CK22" s="673"/>
      <c r="CL22" s="673"/>
      <c r="CM22" s="673"/>
      <c r="CN22" s="673"/>
      <c r="CO22" s="673"/>
      <c r="CP22" s="673"/>
      <c r="CQ22" s="673"/>
      <c r="CR22" s="673"/>
      <c r="CS22" s="673"/>
      <c r="CT22" s="673"/>
      <c r="CU22" s="673"/>
      <c r="CV22" s="673"/>
      <c r="CW22" s="673"/>
      <c r="CX22" s="673"/>
      <c r="CY22" s="673"/>
      <c r="CZ22" s="673"/>
      <c r="DA22" s="673"/>
      <c r="DB22" s="673"/>
      <c r="DC22" s="673"/>
      <c r="DD22" s="673"/>
      <c r="DE22" s="673"/>
      <c r="DF22" s="673"/>
      <c r="DG22" s="673"/>
      <c r="DH22" s="673"/>
      <c r="DI22" s="673"/>
      <c r="DJ22" s="673"/>
      <c r="DK22" s="673"/>
      <c r="DL22" s="673"/>
      <c r="DM22" s="673"/>
      <c r="DN22" s="673"/>
      <c r="DO22" s="673"/>
      <c r="DP22" s="673"/>
      <c r="DQ22" s="673"/>
      <c r="DR22" s="673"/>
      <c r="DS22" s="673"/>
      <c r="DT22" s="673"/>
      <c r="DU22" s="673"/>
      <c r="DV22" s="673"/>
      <c r="DW22" s="673"/>
      <c r="DX22" s="673"/>
      <c r="DY22" s="673"/>
      <c r="DZ22" s="673"/>
      <c r="EA22" s="673"/>
      <c r="EB22" s="673"/>
      <c r="EC22" s="674"/>
    </row>
    <row r="23" spans="2:133" ht="11.25" customHeight="1" x14ac:dyDescent="0.2">
      <c r="B23" s="617" t="s">
        <v>270</v>
      </c>
      <c r="C23" s="618"/>
      <c r="D23" s="618"/>
      <c r="E23" s="618"/>
      <c r="F23" s="618"/>
      <c r="G23" s="618"/>
      <c r="H23" s="618"/>
      <c r="I23" s="618"/>
      <c r="J23" s="618"/>
      <c r="K23" s="618"/>
      <c r="L23" s="618"/>
      <c r="M23" s="618"/>
      <c r="N23" s="618"/>
      <c r="O23" s="618"/>
      <c r="P23" s="618"/>
      <c r="Q23" s="619"/>
      <c r="R23" s="620">
        <v>829575</v>
      </c>
      <c r="S23" s="621"/>
      <c r="T23" s="621"/>
      <c r="U23" s="621"/>
      <c r="V23" s="621"/>
      <c r="W23" s="621"/>
      <c r="X23" s="621"/>
      <c r="Y23" s="622"/>
      <c r="Z23" s="658">
        <v>1.3</v>
      </c>
      <c r="AA23" s="658"/>
      <c r="AB23" s="658"/>
      <c r="AC23" s="658"/>
      <c r="AD23" s="659" t="s">
        <v>122</v>
      </c>
      <c r="AE23" s="659"/>
      <c r="AF23" s="659"/>
      <c r="AG23" s="659"/>
      <c r="AH23" s="659"/>
      <c r="AI23" s="659"/>
      <c r="AJ23" s="659"/>
      <c r="AK23" s="659"/>
      <c r="AL23" s="623" t="s">
        <v>122</v>
      </c>
      <c r="AM23" s="624"/>
      <c r="AN23" s="624"/>
      <c r="AO23" s="660"/>
      <c r="AP23" s="617" t="s">
        <v>271</v>
      </c>
      <c r="AQ23" s="698"/>
      <c r="AR23" s="698"/>
      <c r="AS23" s="698"/>
      <c r="AT23" s="698"/>
      <c r="AU23" s="698"/>
      <c r="AV23" s="698"/>
      <c r="AW23" s="698"/>
      <c r="AX23" s="698"/>
      <c r="AY23" s="698"/>
      <c r="AZ23" s="698"/>
      <c r="BA23" s="698"/>
      <c r="BB23" s="698"/>
      <c r="BC23" s="698"/>
      <c r="BD23" s="698"/>
      <c r="BE23" s="698"/>
      <c r="BF23" s="699"/>
      <c r="BG23" s="620">
        <v>1189331</v>
      </c>
      <c r="BH23" s="621"/>
      <c r="BI23" s="621"/>
      <c r="BJ23" s="621"/>
      <c r="BK23" s="621"/>
      <c r="BL23" s="621"/>
      <c r="BM23" s="621"/>
      <c r="BN23" s="622"/>
      <c r="BO23" s="658">
        <v>6.5</v>
      </c>
      <c r="BP23" s="658"/>
      <c r="BQ23" s="658"/>
      <c r="BR23" s="658"/>
      <c r="BS23" s="659" t="s">
        <v>122</v>
      </c>
      <c r="BT23" s="659"/>
      <c r="BU23" s="659"/>
      <c r="BV23" s="659"/>
      <c r="BW23" s="659"/>
      <c r="BX23" s="659"/>
      <c r="BY23" s="659"/>
      <c r="BZ23" s="659"/>
      <c r="CA23" s="659"/>
      <c r="CB23" s="694"/>
      <c r="CD23" s="672" t="s">
        <v>211</v>
      </c>
      <c r="CE23" s="673"/>
      <c r="CF23" s="673"/>
      <c r="CG23" s="673"/>
      <c r="CH23" s="673"/>
      <c r="CI23" s="673"/>
      <c r="CJ23" s="673"/>
      <c r="CK23" s="673"/>
      <c r="CL23" s="673"/>
      <c r="CM23" s="673"/>
      <c r="CN23" s="673"/>
      <c r="CO23" s="673"/>
      <c r="CP23" s="673"/>
      <c r="CQ23" s="674"/>
      <c r="CR23" s="672" t="s">
        <v>272</v>
      </c>
      <c r="CS23" s="673"/>
      <c r="CT23" s="673"/>
      <c r="CU23" s="673"/>
      <c r="CV23" s="673"/>
      <c r="CW23" s="673"/>
      <c r="CX23" s="673"/>
      <c r="CY23" s="674"/>
      <c r="CZ23" s="672" t="s">
        <v>273</v>
      </c>
      <c r="DA23" s="673"/>
      <c r="DB23" s="673"/>
      <c r="DC23" s="674"/>
      <c r="DD23" s="672" t="s">
        <v>274</v>
      </c>
      <c r="DE23" s="673"/>
      <c r="DF23" s="673"/>
      <c r="DG23" s="673"/>
      <c r="DH23" s="673"/>
      <c r="DI23" s="673"/>
      <c r="DJ23" s="673"/>
      <c r="DK23" s="674"/>
      <c r="DL23" s="710" t="s">
        <v>275</v>
      </c>
      <c r="DM23" s="711"/>
      <c r="DN23" s="711"/>
      <c r="DO23" s="711"/>
      <c r="DP23" s="711"/>
      <c r="DQ23" s="711"/>
      <c r="DR23" s="711"/>
      <c r="DS23" s="711"/>
      <c r="DT23" s="711"/>
      <c r="DU23" s="711"/>
      <c r="DV23" s="712"/>
      <c r="DW23" s="672" t="s">
        <v>276</v>
      </c>
      <c r="DX23" s="673"/>
      <c r="DY23" s="673"/>
      <c r="DZ23" s="673"/>
      <c r="EA23" s="673"/>
      <c r="EB23" s="673"/>
      <c r="EC23" s="674"/>
    </row>
    <row r="24" spans="2:133" ht="11.25" customHeight="1" x14ac:dyDescent="0.2">
      <c r="B24" s="617" t="s">
        <v>277</v>
      </c>
      <c r="C24" s="618"/>
      <c r="D24" s="618"/>
      <c r="E24" s="618"/>
      <c r="F24" s="618"/>
      <c r="G24" s="618"/>
      <c r="H24" s="618"/>
      <c r="I24" s="618"/>
      <c r="J24" s="618"/>
      <c r="K24" s="618"/>
      <c r="L24" s="618"/>
      <c r="M24" s="618"/>
      <c r="N24" s="618"/>
      <c r="O24" s="618"/>
      <c r="P24" s="618"/>
      <c r="Q24" s="619"/>
      <c r="R24" s="620">
        <v>955</v>
      </c>
      <c r="S24" s="621"/>
      <c r="T24" s="621"/>
      <c r="U24" s="621"/>
      <c r="V24" s="621"/>
      <c r="W24" s="621"/>
      <c r="X24" s="621"/>
      <c r="Y24" s="622"/>
      <c r="Z24" s="658">
        <v>0</v>
      </c>
      <c r="AA24" s="658"/>
      <c r="AB24" s="658"/>
      <c r="AC24" s="658"/>
      <c r="AD24" s="659" t="s">
        <v>122</v>
      </c>
      <c r="AE24" s="659"/>
      <c r="AF24" s="659"/>
      <c r="AG24" s="659"/>
      <c r="AH24" s="659"/>
      <c r="AI24" s="659"/>
      <c r="AJ24" s="659"/>
      <c r="AK24" s="659"/>
      <c r="AL24" s="623" t="s">
        <v>122</v>
      </c>
      <c r="AM24" s="624"/>
      <c r="AN24" s="624"/>
      <c r="AO24" s="660"/>
      <c r="AP24" s="617" t="s">
        <v>278</v>
      </c>
      <c r="AQ24" s="698"/>
      <c r="AR24" s="698"/>
      <c r="AS24" s="698"/>
      <c r="AT24" s="698"/>
      <c r="AU24" s="698"/>
      <c r="AV24" s="698"/>
      <c r="AW24" s="698"/>
      <c r="AX24" s="698"/>
      <c r="AY24" s="698"/>
      <c r="AZ24" s="698"/>
      <c r="BA24" s="698"/>
      <c r="BB24" s="698"/>
      <c r="BC24" s="698"/>
      <c r="BD24" s="698"/>
      <c r="BE24" s="698"/>
      <c r="BF24" s="699"/>
      <c r="BG24" s="620" t="s">
        <v>122</v>
      </c>
      <c r="BH24" s="621"/>
      <c r="BI24" s="621"/>
      <c r="BJ24" s="621"/>
      <c r="BK24" s="621"/>
      <c r="BL24" s="621"/>
      <c r="BM24" s="621"/>
      <c r="BN24" s="622"/>
      <c r="BO24" s="658" t="s">
        <v>122</v>
      </c>
      <c r="BP24" s="658"/>
      <c r="BQ24" s="658"/>
      <c r="BR24" s="658"/>
      <c r="BS24" s="659" t="s">
        <v>122</v>
      </c>
      <c r="BT24" s="659"/>
      <c r="BU24" s="659"/>
      <c r="BV24" s="659"/>
      <c r="BW24" s="659"/>
      <c r="BX24" s="659"/>
      <c r="BY24" s="659"/>
      <c r="BZ24" s="659"/>
      <c r="CA24" s="659"/>
      <c r="CB24" s="694"/>
      <c r="CD24" s="678" t="s">
        <v>279</v>
      </c>
      <c r="CE24" s="679"/>
      <c r="CF24" s="679"/>
      <c r="CG24" s="679"/>
      <c r="CH24" s="679"/>
      <c r="CI24" s="679"/>
      <c r="CJ24" s="679"/>
      <c r="CK24" s="679"/>
      <c r="CL24" s="679"/>
      <c r="CM24" s="679"/>
      <c r="CN24" s="679"/>
      <c r="CO24" s="679"/>
      <c r="CP24" s="679"/>
      <c r="CQ24" s="680"/>
      <c r="CR24" s="675">
        <v>28612343</v>
      </c>
      <c r="CS24" s="676"/>
      <c r="CT24" s="676"/>
      <c r="CU24" s="676"/>
      <c r="CV24" s="676"/>
      <c r="CW24" s="676"/>
      <c r="CX24" s="676"/>
      <c r="CY24" s="701"/>
      <c r="CZ24" s="702">
        <v>48.7</v>
      </c>
      <c r="DA24" s="684"/>
      <c r="DB24" s="684"/>
      <c r="DC24" s="704"/>
      <c r="DD24" s="700">
        <v>17937900</v>
      </c>
      <c r="DE24" s="676"/>
      <c r="DF24" s="676"/>
      <c r="DG24" s="676"/>
      <c r="DH24" s="676"/>
      <c r="DI24" s="676"/>
      <c r="DJ24" s="676"/>
      <c r="DK24" s="701"/>
      <c r="DL24" s="700">
        <v>16472225</v>
      </c>
      <c r="DM24" s="676"/>
      <c r="DN24" s="676"/>
      <c r="DO24" s="676"/>
      <c r="DP24" s="676"/>
      <c r="DQ24" s="676"/>
      <c r="DR24" s="676"/>
      <c r="DS24" s="676"/>
      <c r="DT24" s="676"/>
      <c r="DU24" s="676"/>
      <c r="DV24" s="701"/>
      <c r="DW24" s="702">
        <v>54.3</v>
      </c>
      <c r="DX24" s="684"/>
      <c r="DY24" s="684"/>
      <c r="DZ24" s="684"/>
      <c r="EA24" s="684"/>
      <c r="EB24" s="684"/>
      <c r="EC24" s="703"/>
    </row>
    <row r="25" spans="2:133" ht="11.25" customHeight="1" x14ac:dyDescent="0.2">
      <c r="B25" s="617" t="s">
        <v>280</v>
      </c>
      <c r="C25" s="618"/>
      <c r="D25" s="618"/>
      <c r="E25" s="618"/>
      <c r="F25" s="618"/>
      <c r="G25" s="618"/>
      <c r="H25" s="618"/>
      <c r="I25" s="618"/>
      <c r="J25" s="618"/>
      <c r="K25" s="618"/>
      <c r="L25" s="618"/>
      <c r="M25" s="618"/>
      <c r="N25" s="618"/>
      <c r="O25" s="618"/>
      <c r="P25" s="618"/>
      <c r="Q25" s="619"/>
      <c r="R25" s="620">
        <v>32143668</v>
      </c>
      <c r="S25" s="621"/>
      <c r="T25" s="621"/>
      <c r="U25" s="621"/>
      <c r="V25" s="621"/>
      <c r="W25" s="621"/>
      <c r="X25" s="621"/>
      <c r="Y25" s="622"/>
      <c r="Z25" s="658">
        <v>52.2</v>
      </c>
      <c r="AA25" s="658"/>
      <c r="AB25" s="658"/>
      <c r="AC25" s="658"/>
      <c r="AD25" s="659">
        <v>30123807</v>
      </c>
      <c r="AE25" s="659"/>
      <c r="AF25" s="659"/>
      <c r="AG25" s="659"/>
      <c r="AH25" s="659"/>
      <c r="AI25" s="659"/>
      <c r="AJ25" s="659"/>
      <c r="AK25" s="659"/>
      <c r="AL25" s="623">
        <v>99.7</v>
      </c>
      <c r="AM25" s="624"/>
      <c r="AN25" s="624"/>
      <c r="AO25" s="660"/>
      <c r="AP25" s="617" t="s">
        <v>281</v>
      </c>
      <c r="AQ25" s="698"/>
      <c r="AR25" s="698"/>
      <c r="AS25" s="698"/>
      <c r="AT25" s="698"/>
      <c r="AU25" s="698"/>
      <c r="AV25" s="698"/>
      <c r="AW25" s="698"/>
      <c r="AX25" s="698"/>
      <c r="AY25" s="698"/>
      <c r="AZ25" s="698"/>
      <c r="BA25" s="698"/>
      <c r="BB25" s="698"/>
      <c r="BC25" s="698"/>
      <c r="BD25" s="698"/>
      <c r="BE25" s="698"/>
      <c r="BF25" s="699"/>
      <c r="BG25" s="620" t="s">
        <v>122</v>
      </c>
      <c r="BH25" s="621"/>
      <c r="BI25" s="621"/>
      <c r="BJ25" s="621"/>
      <c r="BK25" s="621"/>
      <c r="BL25" s="621"/>
      <c r="BM25" s="621"/>
      <c r="BN25" s="622"/>
      <c r="BO25" s="658" t="s">
        <v>122</v>
      </c>
      <c r="BP25" s="658"/>
      <c r="BQ25" s="658"/>
      <c r="BR25" s="658"/>
      <c r="BS25" s="659" t="s">
        <v>122</v>
      </c>
      <c r="BT25" s="659"/>
      <c r="BU25" s="659"/>
      <c r="BV25" s="659"/>
      <c r="BW25" s="659"/>
      <c r="BX25" s="659"/>
      <c r="BY25" s="659"/>
      <c r="BZ25" s="659"/>
      <c r="CA25" s="659"/>
      <c r="CB25" s="694"/>
      <c r="CD25" s="617" t="s">
        <v>282</v>
      </c>
      <c r="CE25" s="618"/>
      <c r="CF25" s="618"/>
      <c r="CG25" s="618"/>
      <c r="CH25" s="618"/>
      <c r="CI25" s="618"/>
      <c r="CJ25" s="618"/>
      <c r="CK25" s="618"/>
      <c r="CL25" s="618"/>
      <c r="CM25" s="618"/>
      <c r="CN25" s="618"/>
      <c r="CO25" s="618"/>
      <c r="CP25" s="618"/>
      <c r="CQ25" s="619"/>
      <c r="CR25" s="620">
        <v>9209488</v>
      </c>
      <c r="CS25" s="633"/>
      <c r="CT25" s="633"/>
      <c r="CU25" s="633"/>
      <c r="CV25" s="633"/>
      <c r="CW25" s="633"/>
      <c r="CX25" s="633"/>
      <c r="CY25" s="634"/>
      <c r="CZ25" s="623">
        <v>15.7</v>
      </c>
      <c r="DA25" s="635"/>
      <c r="DB25" s="635"/>
      <c r="DC25" s="636"/>
      <c r="DD25" s="626">
        <v>8122842</v>
      </c>
      <c r="DE25" s="633"/>
      <c r="DF25" s="633"/>
      <c r="DG25" s="633"/>
      <c r="DH25" s="633"/>
      <c r="DI25" s="633"/>
      <c r="DJ25" s="633"/>
      <c r="DK25" s="634"/>
      <c r="DL25" s="626">
        <v>8055189</v>
      </c>
      <c r="DM25" s="633"/>
      <c r="DN25" s="633"/>
      <c r="DO25" s="633"/>
      <c r="DP25" s="633"/>
      <c r="DQ25" s="633"/>
      <c r="DR25" s="633"/>
      <c r="DS25" s="633"/>
      <c r="DT25" s="633"/>
      <c r="DU25" s="633"/>
      <c r="DV25" s="634"/>
      <c r="DW25" s="623">
        <v>26.5</v>
      </c>
      <c r="DX25" s="635"/>
      <c r="DY25" s="635"/>
      <c r="DZ25" s="635"/>
      <c r="EA25" s="635"/>
      <c r="EB25" s="635"/>
      <c r="EC25" s="647"/>
    </row>
    <row r="26" spans="2:133" ht="11.25" customHeight="1" x14ac:dyDescent="0.2">
      <c r="B26" s="617" t="s">
        <v>283</v>
      </c>
      <c r="C26" s="618"/>
      <c r="D26" s="618"/>
      <c r="E26" s="618"/>
      <c r="F26" s="618"/>
      <c r="G26" s="618"/>
      <c r="H26" s="618"/>
      <c r="I26" s="618"/>
      <c r="J26" s="618"/>
      <c r="K26" s="618"/>
      <c r="L26" s="618"/>
      <c r="M26" s="618"/>
      <c r="N26" s="618"/>
      <c r="O26" s="618"/>
      <c r="P26" s="618"/>
      <c r="Q26" s="619"/>
      <c r="R26" s="620">
        <v>11901</v>
      </c>
      <c r="S26" s="621"/>
      <c r="T26" s="621"/>
      <c r="U26" s="621"/>
      <c r="V26" s="621"/>
      <c r="W26" s="621"/>
      <c r="X26" s="621"/>
      <c r="Y26" s="622"/>
      <c r="Z26" s="658">
        <v>0</v>
      </c>
      <c r="AA26" s="658"/>
      <c r="AB26" s="658"/>
      <c r="AC26" s="658"/>
      <c r="AD26" s="659">
        <v>11901</v>
      </c>
      <c r="AE26" s="659"/>
      <c r="AF26" s="659"/>
      <c r="AG26" s="659"/>
      <c r="AH26" s="659"/>
      <c r="AI26" s="659"/>
      <c r="AJ26" s="659"/>
      <c r="AK26" s="659"/>
      <c r="AL26" s="623">
        <v>0</v>
      </c>
      <c r="AM26" s="624"/>
      <c r="AN26" s="624"/>
      <c r="AO26" s="660"/>
      <c r="AP26" s="617" t="s">
        <v>284</v>
      </c>
      <c r="AQ26" s="698"/>
      <c r="AR26" s="698"/>
      <c r="AS26" s="698"/>
      <c r="AT26" s="698"/>
      <c r="AU26" s="698"/>
      <c r="AV26" s="698"/>
      <c r="AW26" s="698"/>
      <c r="AX26" s="698"/>
      <c r="AY26" s="698"/>
      <c r="AZ26" s="698"/>
      <c r="BA26" s="698"/>
      <c r="BB26" s="698"/>
      <c r="BC26" s="698"/>
      <c r="BD26" s="698"/>
      <c r="BE26" s="698"/>
      <c r="BF26" s="699"/>
      <c r="BG26" s="620" t="s">
        <v>122</v>
      </c>
      <c r="BH26" s="621"/>
      <c r="BI26" s="621"/>
      <c r="BJ26" s="621"/>
      <c r="BK26" s="621"/>
      <c r="BL26" s="621"/>
      <c r="BM26" s="621"/>
      <c r="BN26" s="622"/>
      <c r="BO26" s="658" t="s">
        <v>122</v>
      </c>
      <c r="BP26" s="658"/>
      <c r="BQ26" s="658"/>
      <c r="BR26" s="658"/>
      <c r="BS26" s="659" t="s">
        <v>122</v>
      </c>
      <c r="BT26" s="659"/>
      <c r="BU26" s="659"/>
      <c r="BV26" s="659"/>
      <c r="BW26" s="659"/>
      <c r="BX26" s="659"/>
      <c r="BY26" s="659"/>
      <c r="BZ26" s="659"/>
      <c r="CA26" s="659"/>
      <c r="CB26" s="694"/>
      <c r="CD26" s="617" t="s">
        <v>285</v>
      </c>
      <c r="CE26" s="618"/>
      <c r="CF26" s="618"/>
      <c r="CG26" s="618"/>
      <c r="CH26" s="618"/>
      <c r="CI26" s="618"/>
      <c r="CJ26" s="618"/>
      <c r="CK26" s="618"/>
      <c r="CL26" s="618"/>
      <c r="CM26" s="618"/>
      <c r="CN26" s="618"/>
      <c r="CO26" s="618"/>
      <c r="CP26" s="618"/>
      <c r="CQ26" s="619"/>
      <c r="CR26" s="620">
        <v>5640209</v>
      </c>
      <c r="CS26" s="621"/>
      <c r="CT26" s="621"/>
      <c r="CU26" s="621"/>
      <c r="CV26" s="621"/>
      <c r="CW26" s="621"/>
      <c r="CX26" s="621"/>
      <c r="CY26" s="622"/>
      <c r="CZ26" s="623">
        <v>9.6</v>
      </c>
      <c r="DA26" s="635"/>
      <c r="DB26" s="635"/>
      <c r="DC26" s="636"/>
      <c r="DD26" s="626">
        <v>5305401</v>
      </c>
      <c r="DE26" s="621"/>
      <c r="DF26" s="621"/>
      <c r="DG26" s="621"/>
      <c r="DH26" s="621"/>
      <c r="DI26" s="621"/>
      <c r="DJ26" s="621"/>
      <c r="DK26" s="622"/>
      <c r="DL26" s="626" t="s">
        <v>122</v>
      </c>
      <c r="DM26" s="621"/>
      <c r="DN26" s="621"/>
      <c r="DO26" s="621"/>
      <c r="DP26" s="621"/>
      <c r="DQ26" s="621"/>
      <c r="DR26" s="621"/>
      <c r="DS26" s="621"/>
      <c r="DT26" s="621"/>
      <c r="DU26" s="621"/>
      <c r="DV26" s="622"/>
      <c r="DW26" s="623" t="s">
        <v>122</v>
      </c>
      <c r="DX26" s="635"/>
      <c r="DY26" s="635"/>
      <c r="DZ26" s="635"/>
      <c r="EA26" s="635"/>
      <c r="EB26" s="635"/>
      <c r="EC26" s="647"/>
    </row>
    <row r="27" spans="2:133" ht="11.25" customHeight="1" x14ac:dyDescent="0.2">
      <c r="B27" s="617" t="s">
        <v>286</v>
      </c>
      <c r="C27" s="618"/>
      <c r="D27" s="618"/>
      <c r="E27" s="618"/>
      <c r="F27" s="618"/>
      <c r="G27" s="618"/>
      <c r="H27" s="618"/>
      <c r="I27" s="618"/>
      <c r="J27" s="618"/>
      <c r="K27" s="618"/>
      <c r="L27" s="618"/>
      <c r="M27" s="618"/>
      <c r="N27" s="618"/>
      <c r="O27" s="618"/>
      <c r="P27" s="618"/>
      <c r="Q27" s="619"/>
      <c r="R27" s="620">
        <v>164255</v>
      </c>
      <c r="S27" s="621"/>
      <c r="T27" s="621"/>
      <c r="U27" s="621"/>
      <c r="V27" s="621"/>
      <c r="W27" s="621"/>
      <c r="X27" s="621"/>
      <c r="Y27" s="622"/>
      <c r="Z27" s="658">
        <v>0.3</v>
      </c>
      <c r="AA27" s="658"/>
      <c r="AB27" s="658"/>
      <c r="AC27" s="658"/>
      <c r="AD27" s="659" t="s">
        <v>122</v>
      </c>
      <c r="AE27" s="659"/>
      <c r="AF27" s="659"/>
      <c r="AG27" s="659"/>
      <c r="AH27" s="659"/>
      <c r="AI27" s="659"/>
      <c r="AJ27" s="659"/>
      <c r="AK27" s="659"/>
      <c r="AL27" s="623" t="s">
        <v>122</v>
      </c>
      <c r="AM27" s="624"/>
      <c r="AN27" s="624"/>
      <c r="AO27" s="660"/>
      <c r="AP27" s="617" t="s">
        <v>287</v>
      </c>
      <c r="AQ27" s="618"/>
      <c r="AR27" s="618"/>
      <c r="AS27" s="618"/>
      <c r="AT27" s="618"/>
      <c r="AU27" s="618"/>
      <c r="AV27" s="618"/>
      <c r="AW27" s="618"/>
      <c r="AX27" s="618"/>
      <c r="AY27" s="618"/>
      <c r="AZ27" s="618"/>
      <c r="BA27" s="618"/>
      <c r="BB27" s="618"/>
      <c r="BC27" s="618"/>
      <c r="BD27" s="618"/>
      <c r="BE27" s="618"/>
      <c r="BF27" s="619"/>
      <c r="BG27" s="620">
        <v>18335209</v>
      </c>
      <c r="BH27" s="621"/>
      <c r="BI27" s="621"/>
      <c r="BJ27" s="621"/>
      <c r="BK27" s="621"/>
      <c r="BL27" s="621"/>
      <c r="BM27" s="621"/>
      <c r="BN27" s="622"/>
      <c r="BO27" s="658">
        <v>100</v>
      </c>
      <c r="BP27" s="658"/>
      <c r="BQ27" s="658"/>
      <c r="BR27" s="658"/>
      <c r="BS27" s="659">
        <v>382282</v>
      </c>
      <c r="BT27" s="659"/>
      <c r="BU27" s="659"/>
      <c r="BV27" s="659"/>
      <c r="BW27" s="659"/>
      <c r="BX27" s="659"/>
      <c r="BY27" s="659"/>
      <c r="BZ27" s="659"/>
      <c r="CA27" s="659"/>
      <c r="CB27" s="694"/>
      <c r="CD27" s="617" t="s">
        <v>288</v>
      </c>
      <c r="CE27" s="618"/>
      <c r="CF27" s="618"/>
      <c r="CG27" s="618"/>
      <c r="CH27" s="618"/>
      <c r="CI27" s="618"/>
      <c r="CJ27" s="618"/>
      <c r="CK27" s="618"/>
      <c r="CL27" s="618"/>
      <c r="CM27" s="618"/>
      <c r="CN27" s="618"/>
      <c r="CO27" s="618"/>
      <c r="CP27" s="618"/>
      <c r="CQ27" s="619"/>
      <c r="CR27" s="620">
        <v>15244575</v>
      </c>
      <c r="CS27" s="633"/>
      <c r="CT27" s="633"/>
      <c r="CU27" s="633"/>
      <c r="CV27" s="633"/>
      <c r="CW27" s="633"/>
      <c r="CX27" s="633"/>
      <c r="CY27" s="634"/>
      <c r="CZ27" s="623">
        <v>26</v>
      </c>
      <c r="DA27" s="635"/>
      <c r="DB27" s="635"/>
      <c r="DC27" s="636"/>
      <c r="DD27" s="626">
        <v>5731376</v>
      </c>
      <c r="DE27" s="633"/>
      <c r="DF27" s="633"/>
      <c r="DG27" s="633"/>
      <c r="DH27" s="633"/>
      <c r="DI27" s="633"/>
      <c r="DJ27" s="633"/>
      <c r="DK27" s="634"/>
      <c r="DL27" s="626">
        <v>4333354</v>
      </c>
      <c r="DM27" s="633"/>
      <c r="DN27" s="633"/>
      <c r="DO27" s="633"/>
      <c r="DP27" s="633"/>
      <c r="DQ27" s="633"/>
      <c r="DR27" s="633"/>
      <c r="DS27" s="633"/>
      <c r="DT27" s="633"/>
      <c r="DU27" s="633"/>
      <c r="DV27" s="634"/>
      <c r="DW27" s="623">
        <v>14.3</v>
      </c>
      <c r="DX27" s="635"/>
      <c r="DY27" s="635"/>
      <c r="DZ27" s="635"/>
      <c r="EA27" s="635"/>
      <c r="EB27" s="635"/>
      <c r="EC27" s="647"/>
    </row>
    <row r="28" spans="2:133" ht="11.25" customHeight="1" x14ac:dyDescent="0.2">
      <c r="B28" s="617" t="s">
        <v>289</v>
      </c>
      <c r="C28" s="618"/>
      <c r="D28" s="618"/>
      <c r="E28" s="618"/>
      <c r="F28" s="618"/>
      <c r="G28" s="618"/>
      <c r="H28" s="618"/>
      <c r="I28" s="618"/>
      <c r="J28" s="618"/>
      <c r="K28" s="618"/>
      <c r="L28" s="618"/>
      <c r="M28" s="618"/>
      <c r="N28" s="618"/>
      <c r="O28" s="618"/>
      <c r="P28" s="618"/>
      <c r="Q28" s="619"/>
      <c r="R28" s="620">
        <v>298694</v>
      </c>
      <c r="S28" s="621"/>
      <c r="T28" s="621"/>
      <c r="U28" s="621"/>
      <c r="V28" s="621"/>
      <c r="W28" s="621"/>
      <c r="X28" s="621"/>
      <c r="Y28" s="622"/>
      <c r="Z28" s="658">
        <v>0.5</v>
      </c>
      <c r="AA28" s="658"/>
      <c r="AB28" s="658"/>
      <c r="AC28" s="658"/>
      <c r="AD28" s="659">
        <v>38704</v>
      </c>
      <c r="AE28" s="659"/>
      <c r="AF28" s="659"/>
      <c r="AG28" s="659"/>
      <c r="AH28" s="659"/>
      <c r="AI28" s="659"/>
      <c r="AJ28" s="659"/>
      <c r="AK28" s="659"/>
      <c r="AL28" s="623">
        <v>0.1</v>
      </c>
      <c r="AM28" s="624"/>
      <c r="AN28" s="624"/>
      <c r="AO28" s="660"/>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58"/>
      <c r="BP28" s="658"/>
      <c r="BQ28" s="658"/>
      <c r="BR28" s="658"/>
      <c r="BS28" s="626"/>
      <c r="BT28" s="621"/>
      <c r="BU28" s="621"/>
      <c r="BV28" s="621"/>
      <c r="BW28" s="621"/>
      <c r="BX28" s="621"/>
      <c r="BY28" s="621"/>
      <c r="BZ28" s="621"/>
      <c r="CA28" s="621"/>
      <c r="CB28" s="657"/>
      <c r="CD28" s="617" t="s">
        <v>290</v>
      </c>
      <c r="CE28" s="618"/>
      <c r="CF28" s="618"/>
      <c r="CG28" s="618"/>
      <c r="CH28" s="618"/>
      <c r="CI28" s="618"/>
      <c r="CJ28" s="618"/>
      <c r="CK28" s="618"/>
      <c r="CL28" s="618"/>
      <c r="CM28" s="618"/>
      <c r="CN28" s="618"/>
      <c r="CO28" s="618"/>
      <c r="CP28" s="618"/>
      <c r="CQ28" s="619"/>
      <c r="CR28" s="620">
        <v>4158280</v>
      </c>
      <c r="CS28" s="621"/>
      <c r="CT28" s="621"/>
      <c r="CU28" s="621"/>
      <c r="CV28" s="621"/>
      <c r="CW28" s="621"/>
      <c r="CX28" s="621"/>
      <c r="CY28" s="622"/>
      <c r="CZ28" s="623">
        <v>7.1</v>
      </c>
      <c r="DA28" s="635"/>
      <c r="DB28" s="635"/>
      <c r="DC28" s="636"/>
      <c r="DD28" s="626">
        <v>4083682</v>
      </c>
      <c r="DE28" s="621"/>
      <c r="DF28" s="621"/>
      <c r="DG28" s="621"/>
      <c r="DH28" s="621"/>
      <c r="DI28" s="621"/>
      <c r="DJ28" s="621"/>
      <c r="DK28" s="622"/>
      <c r="DL28" s="626">
        <v>4083682</v>
      </c>
      <c r="DM28" s="621"/>
      <c r="DN28" s="621"/>
      <c r="DO28" s="621"/>
      <c r="DP28" s="621"/>
      <c r="DQ28" s="621"/>
      <c r="DR28" s="621"/>
      <c r="DS28" s="621"/>
      <c r="DT28" s="621"/>
      <c r="DU28" s="621"/>
      <c r="DV28" s="622"/>
      <c r="DW28" s="623">
        <v>13.5</v>
      </c>
      <c r="DX28" s="635"/>
      <c r="DY28" s="635"/>
      <c r="DZ28" s="635"/>
      <c r="EA28" s="635"/>
      <c r="EB28" s="635"/>
      <c r="EC28" s="647"/>
    </row>
    <row r="29" spans="2:133" ht="11.25" customHeight="1" x14ac:dyDescent="0.2">
      <c r="B29" s="617" t="s">
        <v>291</v>
      </c>
      <c r="C29" s="618"/>
      <c r="D29" s="618"/>
      <c r="E29" s="618"/>
      <c r="F29" s="618"/>
      <c r="G29" s="618"/>
      <c r="H29" s="618"/>
      <c r="I29" s="618"/>
      <c r="J29" s="618"/>
      <c r="K29" s="618"/>
      <c r="L29" s="618"/>
      <c r="M29" s="618"/>
      <c r="N29" s="618"/>
      <c r="O29" s="618"/>
      <c r="P29" s="618"/>
      <c r="Q29" s="619"/>
      <c r="R29" s="620">
        <v>375451</v>
      </c>
      <c r="S29" s="621"/>
      <c r="T29" s="621"/>
      <c r="U29" s="621"/>
      <c r="V29" s="621"/>
      <c r="W29" s="621"/>
      <c r="X29" s="621"/>
      <c r="Y29" s="622"/>
      <c r="Z29" s="658">
        <v>0.6</v>
      </c>
      <c r="AA29" s="658"/>
      <c r="AB29" s="658"/>
      <c r="AC29" s="658"/>
      <c r="AD29" s="659" t="s">
        <v>122</v>
      </c>
      <c r="AE29" s="659"/>
      <c r="AF29" s="659"/>
      <c r="AG29" s="659"/>
      <c r="AH29" s="659"/>
      <c r="AI29" s="659"/>
      <c r="AJ29" s="659"/>
      <c r="AK29" s="659"/>
      <c r="AL29" s="623" t="s">
        <v>122</v>
      </c>
      <c r="AM29" s="624"/>
      <c r="AN29" s="624"/>
      <c r="AO29" s="660"/>
      <c r="AP29" s="601"/>
      <c r="AQ29" s="602"/>
      <c r="AR29" s="602"/>
      <c r="AS29" s="602"/>
      <c r="AT29" s="602"/>
      <c r="AU29" s="602"/>
      <c r="AV29" s="602"/>
      <c r="AW29" s="602"/>
      <c r="AX29" s="602"/>
      <c r="AY29" s="602"/>
      <c r="AZ29" s="602"/>
      <c r="BA29" s="602"/>
      <c r="BB29" s="602"/>
      <c r="BC29" s="602"/>
      <c r="BD29" s="602"/>
      <c r="BE29" s="602"/>
      <c r="BF29" s="603"/>
      <c r="BG29" s="620"/>
      <c r="BH29" s="621"/>
      <c r="BI29" s="621"/>
      <c r="BJ29" s="621"/>
      <c r="BK29" s="621"/>
      <c r="BL29" s="621"/>
      <c r="BM29" s="621"/>
      <c r="BN29" s="622"/>
      <c r="BO29" s="658"/>
      <c r="BP29" s="658"/>
      <c r="BQ29" s="658"/>
      <c r="BR29" s="658"/>
      <c r="BS29" s="659"/>
      <c r="BT29" s="659"/>
      <c r="BU29" s="659"/>
      <c r="BV29" s="659"/>
      <c r="BW29" s="659"/>
      <c r="BX29" s="659"/>
      <c r="BY29" s="659"/>
      <c r="BZ29" s="659"/>
      <c r="CA29" s="659"/>
      <c r="CB29" s="694"/>
      <c r="CD29" s="639" t="s">
        <v>292</v>
      </c>
      <c r="CE29" s="640"/>
      <c r="CF29" s="617" t="s">
        <v>66</v>
      </c>
      <c r="CG29" s="618"/>
      <c r="CH29" s="618"/>
      <c r="CI29" s="618"/>
      <c r="CJ29" s="618"/>
      <c r="CK29" s="618"/>
      <c r="CL29" s="618"/>
      <c r="CM29" s="618"/>
      <c r="CN29" s="618"/>
      <c r="CO29" s="618"/>
      <c r="CP29" s="618"/>
      <c r="CQ29" s="619"/>
      <c r="CR29" s="620">
        <v>4158280</v>
      </c>
      <c r="CS29" s="633"/>
      <c r="CT29" s="633"/>
      <c r="CU29" s="633"/>
      <c r="CV29" s="633"/>
      <c r="CW29" s="633"/>
      <c r="CX29" s="633"/>
      <c r="CY29" s="634"/>
      <c r="CZ29" s="623">
        <v>7.1</v>
      </c>
      <c r="DA29" s="635"/>
      <c r="DB29" s="635"/>
      <c r="DC29" s="636"/>
      <c r="DD29" s="626">
        <v>4083682</v>
      </c>
      <c r="DE29" s="633"/>
      <c r="DF29" s="633"/>
      <c r="DG29" s="633"/>
      <c r="DH29" s="633"/>
      <c r="DI29" s="633"/>
      <c r="DJ29" s="633"/>
      <c r="DK29" s="634"/>
      <c r="DL29" s="626">
        <v>4083682</v>
      </c>
      <c r="DM29" s="633"/>
      <c r="DN29" s="633"/>
      <c r="DO29" s="633"/>
      <c r="DP29" s="633"/>
      <c r="DQ29" s="633"/>
      <c r="DR29" s="633"/>
      <c r="DS29" s="633"/>
      <c r="DT29" s="633"/>
      <c r="DU29" s="633"/>
      <c r="DV29" s="634"/>
      <c r="DW29" s="623">
        <v>13.5</v>
      </c>
      <c r="DX29" s="635"/>
      <c r="DY29" s="635"/>
      <c r="DZ29" s="635"/>
      <c r="EA29" s="635"/>
      <c r="EB29" s="635"/>
      <c r="EC29" s="647"/>
    </row>
    <row r="30" spans="2:133" ht="11.25" customHeight="1" x14ac:dyDescent="0.2">
      <c r="B30" s="617" t="s">
        <v>293</v>
      </c>
      <c r="C30" s="618"/>
      <c r="D30" s="618"/>
      <c r="E30" s="618"/>
      <c r="F30" s="618"/>
      <c r="G30" s="618"/>
      <c r="H30" s="618"/>
      <c r="I30" s="618"/>
      <c r="J30" s="618"/>
      <c r="K30" s="618"/>
      <c r="L30" s="618"/>
      <c r="M30" s="618"/>
      <c r="N30" s="618"/>
      <c r="O30" s="618"/>
      <c r="P30" s="618"/>
      <c r="Q30" s="619"/>
      <c r="R30" s="620">
        <v>9422209</v>
      </c>
      <c r="S30" s="621"/>
      <c r="T30" s="621"/>
      <c r="U30" s="621"/>
      <c r="V30" s="621"/>
      <c r="W30" s="621"/>
      <c r="X30" s="621"/>
      <c r="Y30" s="622"/>
      <c r="Z30" s="658">
        <v>15.3</v>
      </c>
      <c r="AA30" s="658"/>
      <c r="AB30" s="658"/>
      <c r="AC30" s="658"/>
      <c r="AD30" s="659" t="s">
        <v>122</v>
      </c>
      <c r="AE30" s="659"/>
      <c r="AF30" s="659"/>
      <c r="AG30" s="659"/>
      <c r="AH30" s="659"/>
      <c r="AI30" s="659"/>
      <c r="AJ30" s="659"/>
      <c r="AK30" s="659"/>
      <c r="AL30" s="623" t="s">
        <v>122</v>
      </c>
      <c r="AM30" s="624"/>
      <c r="AN30" s="624"/>
      <c r="AO30" s="660"/>
      <c r="AP30" s="672" t="s">
        <v>211</v>
      </c>
      <c r="AQ30" s="673"/>
      <c r="AR30" s="673"/>
      <c r="AS30" s="673"/>
      <c r="AT30" s="673"/>
      <c r="AU30" s="673"/>
      <c r="AV30" s="673"/>
      <c r="AW30" s="673"/>
      <c r="AX30" s="673"/>
      <c r="AY30" s="673"/>
      <c r="AZ30" s="673"/>
      <c r="BA30" s="673"/>
      <c r="BB30" s="673"/>
      <c r="BC30" s="673"/>
      <c r="BD30" s="673"/>
      <c r="BE30" s="673"/>
      <c r="BF30" s="674"/>
      <c r="BG30" s="672" t="s">
        <v>294</v>
      </c>
      <c r="BH30" s="692"/>
      <c r="BI30" s="692"/>
      <c r="BJ30" s="692"/>
      <c r="BK30" s="692"/>
      <c r="BL30" s="692"/>
      <c r="BM30" s="692"/>
      <c r="BN30" s="692"/>
      <c r="BO30" s="692"/>
      <c r="BP30" s="692"/>
      <c r="BQ30" s="693"/>
      <c r="BR30" s="672" t="s">
        <v>295</v>
      </c>
      <c r="BS30" s="692"/>
      <c r="BT30" s="692"/>
      <c r="BU30" s="692"/>
      <c r="BV30" s="692"/>
      <c r="BW30" s="692"/>
      <c r="BX30" s="692"/>
      <c r="BY30" s="692"/>
      <c r="BZ30" s="692"/>
      <c r="CA30" s="692"/>
      <c r="CB30" s="693"/>
      <c r="CD30" s="641"/>
      <c r="CE30" s="642"/>
      <c r="CF30" s="617" t="s">
        <v>296</v>
      </c>
      <c r="CG30" s="618"/>
      <c r="CH30" s="618"/>
      <c r="CI30" s="618"/>
      <c r="CJ30" s="618"/>
      <c r="CK30" s="618"/>
      <c r="CL30" s="618"/>
      <c r="CM30" s="618"/>
      <c r="CN30" s="618"/>
      <c r="CO30" s="618"/>
      <c r="CP30" s="618"/>
      <c r="CQ30" s="619"/>
      <c r="CR30" s="620">
        <v>4081096</v>
      </c>
      <c r="CS30" s="621"/>
      <c r="CT30" s="621"/>
      <c r="CU30" s="621"/>
      <c r="CV30" s="621"/>
      <c r="CW30" s="621"/>
      <c r="CX30" s="621"/>
      <c r="CY30" s="622"/>
      <c r="CZ30" s="623">
        <v>6.9</v>
      </c>
      <c r="DA30" s="635"/>
      <c r="DB30" s="635"/>
      <c r="DC30" s="636"/>
      <c r="DD30" s="626">
        <v>4008553</v>
      </c>
      <c r="DE30" s="621"/>
      <c r="DF30" s="621"/>
      <c r="DG30" s="621"/>
      <c r="DH30" s="621"/>
      <c r="DI30" s="621"/>
      <c r="DJ30" s="621"/>
      <c r="DK30" s="622"/>
      <c r="DL30" s="626">
        <v>4008553</v>
      </c>
      <c r="DM30" s="621"/>
      <c r="DN30" s="621"/>
      <c r="DO30" s="621"/>
      <c r="DP30" s="621"/>
      <c r="DQ30" s="621"/>
      <c r="DR30" s="621"/>
      <c r="DS30" s="621"/>
      <c r="DT30" s="621"/>
      <c r="DU30" s="621"/>
      <c r="DV30" s="622"/>
      <c r="DW30" s="623">
        <v>13.2</v>
      </c>
      <c r="DX30" s="635"/>
      <c r="DY30" s="635"/>
      <c r="DZ30" s="635"/>
      <c r="EA30" s="635"/>
      <c r="EB30" s="635"/>
      <c r="EC30" s="647"/>
    </row>
    <row r="31" spans="2:133" ht="11.25" customHeight="1" x14ac:dyDescent="0.2">
      <c r="B31" s="695" t="s">
        <v>297</v>
      </c>
      <c r="C31" s="696"/>
      <c r="D31" s="696"/>
      <c r="E31" s="696"/>
      <c r="F31" s="696"/>
      <c r="G31" s="696"/>
      <c r="H31" s="696"/>
      <c r="I31" s="696"/>
      <c r="J31" s="696"/>
      <c r="K31" s="696"/>
      <c r="L31" s="696"/>
      <c r="M31" s="696"/>
      <c r="N31" s="696"/>
      <c r="O31" s="696"/>
      <c r="P31" s="696"/>
      <c r="Q31" s="697"/>
      <c r="R31" s="620" t="s">
        <v>122</v>
      </c>
      <c r="S31" s="621"/>
      <c r="T31" s="621"/>
      <c r="U31" s="621"/>
      <c r="V31" s="621"/>
      <c r="W31" s="621"/>
      <c r="X31" s="621"/>
      <c r="Y31" s="622"/>
      <c r="Z31" s="658" t="s">
        <v>122</v>
      </c>
      <c r="AA31" s="658"/>
      <c r="AB31" s="658"/>
      <c r="AC31" s="658"/>
      <c r="AD31" s="659" t="s">
        <v>122</v>
      </c>
      <c r="AE31" s="659"/>
      <c r="AF31" s="659"/>
      <c r="AG31" s="659"/>
      <c r="AH31" s="659"/>
      <c r="AI31" s="659"/>
      <c r="AJ31" s="659"/>
      <c r="AK31" s="659"/>
      <c r="AL31" s="623" t="s">
        <v>122</v>
      </c>
      <c r="AM31" s="624"/>
      <c r="AN31" s="624"/>
      <c r="AO31" s="660"/>
      <c r="AP31" s="686" t="s">
        <v>298</v>
      </c>
      <c r="AQ31" s="687"/>
      <c r="AR31" s="687"/>
      <c r="AS31" s="687"/>
      <c r="AT31" s="688" t="s">
        <v>299</v>
      </c>
      <c r="AU31" s="206"/>
      <c r="AV31" s="206"/>
      <c r="AW31" s="206"/>
      <c r="AX31" s="678" t="s">
        <v>177</v>
      </c>
      <c r="AY31" s="679"/>
      <c r="AZ31" s="679"/>
      <c r="BA31" s="679"/>
      <c r="BB31" s="679"/>
      <c r="BC31" s="679"/>
      <c r="BD31" s="679"/>
      <c r="BE31" s="679"/>
      <c r="BF31" s="680"/>
      <c r="BG31" s="682">
        <v>99.3</v>
      </c>
      <c r="BH31" s="683"/>
      <c r="BI31" s="683"/>
      <c r="BJ31" s="683"/>
      <c r="BK31" s="683"/>
      <c r="BL31" s="683"/>
      <c r="BM31" s="684">
        <v>98.3</v>
      </c>
      <c r="BN31" s="683"/>
      <c r="BO31" s="683"/>
      <c r="BP31" s="683"/>
      <c r="BQ31" s="685"/>
      <c r="BR31" s="682">
        <v>99.2</v>
      </c>
      <c r="BS31" s="683"/>
      <c r="BT31" s="683"/>
      <c r="BU31" s="683"/>
      <c r="BV31" s="683"/>
      <c r="BW31" s="683"/>
      <c r="BX31" s="684">
        <v>98.3</v>
      </c>
      <c r="BY31" s="683"/>
      <c r="BZ31" s="683"/>
      <c r="CA31" s="683"/>
      <c r="CB31" s="685"/>
      <c r="CD31" s="641"/>
      <c r="CE31" s="642"/>
      <c r="CF31" s="617" t="s">
        <v>300</v>
      </c>
      <c r="CG31" s="618"/>
      <c r="CH31" s="618"/>
      <c r="CI31" s="618"/>
      <c r="CJ31" s="618"/>
      <c r="CK31" s="618"/>
      <c r="CL31" s="618"/>
      <c r="CM31" s="618"/>
      <c r="CN31" s="618"/>
      <c r="CO31" s="618"/>
      <c r="CP31" s="618"/>
      <c r="CQ31" s="619"/>
      <c r="CR31" s="620">
        <v>77184</v>
      </c>
      <c r="CS31" s="633"/>
      <c r="CT31" s="633"/>
      <c r="CU31" s="633"/>
      <c r="CV31" s="633"/>
      <c r="CW31" s="633"/>
      <c r="CX31" s="633"/>
      <c r="CY31" s="634"/>
      <c r="CZ31" s="623">
        <v>0.1</v>
      </c>
      <c r="DA31" s="635"/>
      <c r="DB31" s="635"/>
      <c r="DC31" s="636"/>
      <c r="DD31" s="626">
        <v>75129</v>
      </c>
      <c r="DE31" s="633"/>
      <c r="DF31" s="633"/>
      <c r="DG31" s="633"/>
      <c r="DH31" s="633"/>
      <c r="DI31" s="633"/>
      <c r="DJ31" s="633"/>
      <c r="DK31" s="634"/>
      <c r="DL31" s="626">
        <v>75129</v>
      </c>
      <c r="DM31" s="633"/>
      <c r="DN31" s="633"/>
      <c r="DO31" s="633"/>
      <c r="DP31" s="633"/>
      <c r="DQ31" s="633"/>
      <c r="DR31" s="633"/>
      <c r="DS31" s="633"/>
      <c r="DT31" s="633"/>
      <c r="DU31" s="633"/>
      <c r="DV31" s="634"/>
      <c r="DW31" s="623">
        <v>0.2</v>
      </c>
      <c r="DX31" s="635"/>
      <c r="DY31" s="635"/>
      <c r="DZ31" s="635"/>
      <c r="EA31" s="635"/>
      <c r="EB31" s="635"/>
      <c r="EC31" s="647"/>
    </row>
    <row r="32" spans="2:133" ht="11.25" customHeight="1" x14ac:dyDescent="0.2">
      <c r="B32" s="617" t="s">
        <v>301</v>
      </c>
      <c r="C32" s="618"/>
      <c r="D32" s="618"/>
      <c r="E32" s="618"/>
      <c r="F32" s="618"/>
      <c r="G32" s="618"/>
      <c r="H32" s="618"/>
      <c r="I32" s="618"/>
      <c r="J32" s="618"/>
      <c r="K32" s="618"/>
      <c r="L32" s="618"/>
      <c r="M32" s="618"/>
      <c r="N32" s="618"/>
      <c r="O32" s="618"/>
      <c r="P32" s="618"/>
      <c r="Q32" s="619"/>
      <c r="R32" s="620">
        <v>4085117</v>
      </c>
      <c r="S32" s="621"/>
      <c r="T32" s="621"/>
      <c r="U32" s="621"/>
      <c r="V32" s="621"/>
      <c r="W32" s="621"/>
      <c r="X32" s="621"/>
      <c r="Y32" s="622"/>
      <c r="Z32" s="658">
        <v>6.6</v>
      </c>
      <c r="AA32" s="658"/>
      <c r="AB32" s="658"/>
      <c r="AC32" s="658"/>
      <c r="AD32" s="659" t="s">
        <v>122</v>
      </c>
      <c r="AE32" s="659"/>
      <c r="AF32" s="659"/>
      <c r="AG32" s="659"/>
      <c r="AH32" s="659"/>
      <c r="AI32" s="659"/>
      <c r="AJ32" s="659"/>
      <c r="AK32" s="659"/>
      <c r="AL32" s="623" t="s">
        <v>122</v>
      </c>
      <c r="AM32" s="624"/>
      <c r="AN32" s="624"/>
      <c r="AO32" s="660"/>
      <c r="AP32" s="661"/>
      <c r="AQ32" s="662"/>
      <c r="AR32" s="662"/>
      <c r="AS32" s="662"/>
      <c r="AT32" s="689"/>
      <c r="AU32" s="202" t="s">
        <v>302</v>
      </c>
      <c r="AX32" s="617" t="s">
        <v>303</v>
      </c>
      <c r="AY32" s="618"/>
      <c r="AZ32" s="618"/>
      <c r="BA32" s="618"/>
      <c r="BB32" s="618"/>
      <c r="BC32" s="618"/>
      <c r="BD32" s="618"/>
      <c r="BE32" s="618"/>
      <c r="BF32" s="619"/>
      <c r="BG32" s="691">
        <v>99.1</v>
      </c>
      <c r="BH32" s="633"/>
      <c r="BI32" s="633"/>
      <c r="BJ32" s="633"/>
      <c r="BK32" s="633"/>
      <c r="BL32" s="633"/>
      <c r="BM32" s="624">
        <v>97.9</v>
      </c>
      <c r="BN32" s="633"/>
      <c r="BO32" s="633"/>
      <c r="BP32" s="633"/>
      <c r="BQ32" s="656"/>
      <c r="BR32" s="691">
        <v>99</v>
      </c>
      <c r="BS32" s="633"/>
      <c r="BT32" s="633"/>
      <c r="BU32" s="633"/>
      <c r="BV32" s="633"/>
      <c r="BW32" s="633"/>
      <c r="BX32" s="624">
        <v>97.9</v>
      </c>
      <c r="BY32" s="633"/>
      <c r="BZ32" s="633"/>
      <c r="CA32" s="633"/>
      <c r="CB32" s="656"/>
      <c r="CD32" s="643"/>
      <c r="CE32" s="644"/>
      <c r="CF32" s="617" t="s">
        <v>304</v>
      </c>
      <c r="CG32" s="618"/>
      <c r="CH32" s="618"/>
      <c r="CI32" s="618"/>
      <c r="CJ32" s="618"/>
      <c r="CK32" s="618"/>
      <c r="CL32" s="618"/>
      <c r="CM32" s="618"/>
      <c r="CN32" s="618"/>
      <c r="CO32" s="618"/>
      <c r="CP32" s="618"/>
      <c r="CQ32" s="619"/>
      <c r="CR32" s="620" t="s">
        <v>122</v>
      </c>
      <c r="CS32" s="621"/>
      <c r="CT32" s="621"/>
      <c r="CU32" s="621"/>
      <c r="CV32" s="621"/>
      <c r="CW32" s="621"/>
      <c r="CX32" s="621"/>
      <c r="CY32" s="622"/>
      <c r="CZ32" s="623" t="s">
        <v>122</v>
      </c>
      <c r="DA32" s="635"/>
      <c r="DB32" s="635"/>
      <c r="DC32" s="636"/>
      <c r="DD32" s="626" t="s">
        <v>122</v>
      </c>
      <c r="DE32" s="621"/>
      <c r="DF32" s="621"/>
      <c r="DG32" s="621"/>
      <c r="DH32" s="621"/>
      <c r="DI32" s="621"/>
      <c r="DJ32" s="621"/>
      <c r="DK32" s="622"/>
      <c r="DL32" s="626" t="s">
        <v>122</v>
      </c>
      <c r="DM32" s="621"/>
      <c r="DN32" s="621"/>
      <c r="DO32" s="621"/>
      <c r="DP32" s="621"/>
      <c r="DQ32" s="621"/>
      <c r="DR32" s="621"/>
      <c r="DS32" s="621"/>
      <c r="DT32" s="621"/>
      <c r="DU32" s="621"/>
      <c r="DV32" s="622"/>
      <c r="DW32" s="623" t="s">
        <v>122</v>
      </c>
      <c r="DX32" s="635"/>
      <c r="DY32" s="635"/>
      <c r="DZ32" s="635"/>
      <c r="EA32" s="635"/>
      <c r="EB32" s="635"/>
      <c r="EC32" s="647"/>
    </row>
    <row r="33" spans="2:133" ht="11.25" customHeight="1" x14ac:dyDescent="0.2">
      <c r="B33" s="617" t="s">
        <v>305</v>
      </c>
      <c r="C33" s="618"/>
      <c r="D33" s="618"/>
      <c r="E33" s="618"/>
      <c r="F33" s="618"/>
      <c r="G33" s="618"/>
      <c r="H33" s="618"/>
      <c r="I33" s="618"/>
      <c r="J33" s="618"/>
      <c r="K33" s="618"/>
      <c r="L33" s="618"/>
      <c r="M33" s="618"/>
      <c r="N33" s="618"/>
      <c r="O33" s="618"/>
      <c r="P33" s="618"/>
      <c r="Q33" s="619"/>
      <c r="R33" s="620">
        <v>115043</v>
      </c>
      <c r="S33" s="621"/>
      <c r="T33" s="621"/>
      <c r="U33" s="621"/>
      <c r="V33" s="621"/>
      <c r="W33" s="621"/>
      <c r="X33" s="621"/>
      <c r="Y33" s="622"/>
      <c r="Z33" s="658">
        <v>0.2</v>
      </c>
      <c r="AA33" s="658"/>
      <c r="AB33" s="658"/>
      <c r="AC33" s="658"/>
      <c r="AD33" s="659">
        <v>33082</v>
      </c>
      <c r="AE33" s="659"/>
      <c r="AF33" s="659"/>
      <c r="AG33" s="659"/>
      <c r="AH33" s="659"/>
      <c r="AI33" s="659"/>
      <c r="AJ33" s="659"/>
      <c r="AK33" s="659"/>
      <c r="AL33" s="623">
        <v>0.1</v>
      </c>
      <c r="AM33" s="624"/>
      <c r="AN33" s="624"/>
      <c r="AO33" s="660"/>
      <c r="AP33" s="663"/>
      <c r="AQ33" s="664"/>
      <c r="AR33" s="664"/>
      <c r="AS33" s="664"/>
      <c r="AT33" s="690"/>
      <c r="AU33" s="207"/>
      <c r="AV33" s="207"/>
      <c r="AW33" s="207"/>
      <c r="AX33" s="601" t="s">
        <v>306</v>
      </c>
      <c r="AY33" s="602"/>
      <c r="AZ33" s="602"/>
      <c r="BA33" s="602"/>
      <c r="BB33" s="602"/>
      <c r="BC33" s="602"/>
      <c r="BD33" s="602"/>
      <c r="BE33" s="602"/>
      <c r="BF33" s="603"/>
      <c r="BG33" s="681">
        <v>99.5</v>
      </c>
      <c r="BH33" s="605"/>
      <c r="BI33" s="605"/>
      <c r="BJ33" s="605"/>
      <c r="BK33" s="605"/>
      <c r="BL33" s="605"/>
      <c r="BM33" s="651">
        <v>98.6</v>
      </c>
      <c r="BN33" s="605"/>
      <c r="BO33" s="605"/>
      <c r="BP33" s="605"/>
      <c r="BQ33" s="668"/>
      <c r="BR33" s="681">
        <v>99.4</v>
      </c>
      <c r="BS33" s="605"/>
      <c r="BT33" s="605"/>
      <c r="BU33" s="605"/>
      <c r="BV33" s="605"/>
      <c r="BW33" s="605"/>
      <c r="BX33" s="651">
        <v>98.5</v>
      </c>
      <c r="BY33" s="605"/>
      <c r="BZ33" s="605"/>
      <c r="CA33" s="605"/>
      <c r="CB33" s="668"/>
      <c r="CD33" s="617" t="s">
        <v>307</v>
      </c>
      <c r="CE33" s="618"/>
      <c r="CF33" s="618"/>
      <c r="CG33" s="618"/>
      <c r="CH33" s="618"/>
      <c r="CI33" s="618"/>
      <c r="CJ33" s="618"/>
      <c r="CK33" s="618"/>
      <c r="CL33" s="618"/>
      <c r="CM33" s="618"/>
      <c r="CN33" s="618"/>
      <c r="CO33" s="618"/>
      <c r="CP33" s="618"/>
      <c r="CQ33" s="619"/>
      <c r="CR33" s="620">
        <v>24692444</v>
      </c>
      <c r="CS33" s="633"/>
      <c r="CT33" s="633"/>
      <c r="CU33" s="633"/>
      <c r="CV33" s="633"/>
      <c r="CW33" s="633"/>
      <c r="CX33" s="633"/>
      <c r="CY33" s="634"/>
      <c r="CZ33" s="623">
        <v>42</v>
      </c>
      <c r="DA33" s="635"/>
      <c r="DB33" s="635"/>
      <c r="DC33" s="636"/>
      <c r="DD33" s="626">
        <v>17197837</v>
      </c>
      <c r="DE33" s="633"/>
      <c r="DF33" s="633"/>
      <c r="DG33" s="633"/>
      <c r="DH33" s="633"/>
      <c r="DI33" s="633"/>
      <c r="DJ33" s="633"/>
      <c r="DK33" s="634"/>
      <c r="DL33" s="626">
        <v>11170114</v>
      </c>
      <c r="DM33" s="633"/>
      <c r="DN33" s="633"/>
      <c r="DO33" s="633"/>
      <c r="DP33" s="633"/>
      <c r="DQ33" s="633"/>
      <c r="DR33" s="633"/>
      <c r="DS33" s="633"/>
      <c r="DT33" s="633"/>
      <c r="DU33" s="633"/>
      <c r="DV33" s="634"/>
      <c r="DW33" s="623">
        <v>36.799999999999997</v>
      </c>
      <c r="DX33" s="635"/>
      <c r="DY33" s="635"/>
      <c r="DZ33" s="635"/>
      <c r="EA33" s="635"/>
      <c r="EB33" s="635"/>
      <c r="EC33" s="647"/>
    </row>
    <row r="34" spans="2:133" ht="11.25" customHeight="1" x14ac:dyDescent="0.2">
      <c r="B34" s="617" t="s">
        <v>308</v>
      </c>
      <c r="C34" s="618"/>
      <c r="D34" s="618"/>
      <c r="E34" s="618"/>
      <c r="F34" s="618"/>
      <c r="G34" s="618"/>
      <c r="H34" s="618"/>
      <c r="I34" s="618"/>
      <c r="J34" s="618"/>
      <c r="K34" s="618"/>
      <c r="L34" s="618"/>
      <c r="M34" s="618"/>
      <c r="N34" s="618"/>
      <c r="O34" s="618"/>
      <c r="P34" s="618"/>
      <c r="Q34" s="619"/>
      <c r="R34" s="620">
        <v>2144394</v>
      </c>
      <c r="S34" s="621"/>
      <c r="T34" s="621"/>
      <c r="U34" s="621"/>
      <c r="V34" s="621"/>
      <c r="W34" s="621"/>
      <c r="X34" s="621"/>
      <c r="Y34" s="622"/>
      <c r="Z34" s="658">
        <v>3.5</v>
      </c>
      <c r="AA34" s="658"/>
      <c r="AB34" s="658"/>
      <c r="AC34" s="658"/>
      <c r="AD34" s="659" t="s">
        <v>122</v>
      </c>
      <c r="AE34" s="659"/>
      <c r="AF34" s="659"/>
      <c r="AG34" s="659"/>
      <c r="AH34" s="659"/>
      <c r="AI34" s="659"/>
      <c r="AJ34" s="659"/>
      <c r="AK34" s="659"/>
      <c r="AL34" s="623" t="s">
        <v>122</v>
      </c>
      <c r="AM34" s="624"/>
      <c r="AN34" s="624"/>
      <c r="AO34" s="66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7" t="s">
        <v>309</v>
      </c>
      <c r="CE34" s="618"/>
      <c r="CF34" s="618"/>
      <c r="CG34" s="618"/>
      <c r="CH34" s="618"/>
      <c r="CI34" s="618"/>
      <c r="CJ34" s="618"/>
      <c r="CK34" s="618"/>
      <c r="CL34" s="618"/>
      <c r="CM34" s="618"/>
      <c r="CN34" s="618"/>
      <c r="CO34" s="618"/>
      <c r="CP34" s="618"/>
      <c r="CQ34" s="619"/>
      <c r="CR34" s="620">
        <v>8059272</v>
      </c>
      <c r="CS34" s="621"/>
      <c r="CT34" s="621"/>
      <c r="CU34" s="621"/>
      <c r="CV34" s="621"/>
      <c r="CW34" s="621"/>
      <c r="CX34" s="621"/>
      <c r="CY34" s="622"/>
      <c r="CZ34" s="623">
        <v>13.7</v>
      </c>
      <c r="DA34" s="635"/>
      <c r="DB34" s="635"/>
      <c r="DC34" s="636"/>
      <c r="DD34" s="626">
        <v>5802132</v>
      </c>
      <c r="DE34" s="621"/>
      <c r="DF34" s="621"/>
      <c r="DG34" s="621"/>
      <c r="DH34" s="621"/>
      <c r="DI34" s="621"/>
      <c r="DJ34" s="621"/>
      <c r="DK34" s="622"/>
      <c r="DL34" s="626">
        <v>5171120</v>
      </c>
      <c r="DM34" s="621"/>
      <c r="DN34" s="621"/>
      <c r="DO34" s="621"/>
      <c r="DP34" s="621"/>
      <c r="DQ34" s="621"/>
      <c r="DR34" s="621"/>
      <c r="DS34" s="621"/>
      <c r="DT34" s="621"/>
      <c r="DU34" s="621"/>
      <c r="DV34" s="622"/>
      <c r="DW34" s="623">
        <v>17</v>
      </c>
      <c r="DX34" s="635"/>
      <c r="DY34" s="635"/>
      <c r="DZ34" s="635"/>
      <c r="EA34" s="635"/>
      <c r="EB34" s="635"/>
      <c r="EC34" s="647"/>
    </row>
    <row r="35" spans="2:133" ht="11.25" customHeight="1" x14ac:dyDescent="0.2">
      <c r="B35" s="617" t="s">
        <v>310</v>
      </c>
      <c r="C35" s="618"/>
      <c r="D35" s="618"/>
      <c r="E35" s="618"/>
      <c r="F35" s="618"/>
      <c r="G35" s="618"/>
      <c r="H35" s="618"/>
      <c r="I35" s="618"/>
      <c r="J35" s="618"/>
      <c r="K35" s="618"/>
      <c r="L35" s="618"/>
      <c r="M35" s="618"/>
      <c r="N35" s="618"/>
      <c r="O35" s="618"/>
      <c r="P35" s="618"/>
      <c r="Q35" s="619"/>
      <c r="R35" s="620">
        <v>4578713</v>
      </c>
      <c r="S35" s="621"/>
      <c r="T35" s="621"/>
      <c r="U35" s="621"/>
      <c r="V35" s="621"/>
      <c r="W35" s="621"/>
      <c r="X35" s="621"/>
      <c r="Y35" s="622"/>
      <c r="Z35" s="658">
        <v>7.4</v>
      </c>
      <c r="AA35" s="658"/>
      <c r="AB35" s="658"/>
      <c r="AC35" s="658"/>
      <c r="AD35" s="659" t="s">
        <v>122</v>
      </c>
      <c r="AE35" s="659"/>
      <c r="AF35" s="659"/>
      <c r="AG35" s="659"/>
      <c r="AH35" s="659"/>
      <c r="AI35" s="659"/>
      <c r="AJ35" s="659"/>
      <c r="AK35" s="659"/>
      <c r="AL35" s="623" t="s">
        <v>122</v>
      </c>
      <c r="AM35" s="624"/>
      <c r="AN35" s="624"/>
      <c r="AO35" s="660"/>
      <c r="AP35" s="210"/>
      <c r="AQ35" s="672" t="s">
        <v>311</v>
      </c>
      <c r="AR35" s="673"/>
      <c r="AS35" s="673"/>
      <c r="AT35" s="673"/>
      <c r="AU35" s="673"/>
      <c r="AV35" s="673"/>
      <c r="AW35" s="673"/>
      <c r="AX35" s="673"/>
      <c r="AY35" s="673"/>
      <c r="AZ35" s="673"/>
      <c r="BA35" s="673"/>
      <c r="BB35" s="673"/>
      <c r="BC35" s="673"/>
      <c r="BD35" s="673"/>
      <c r="BE35" s="673"/>
      <c r="BF35" s="674"/>
      <c r="BG35" s="672" t="s">
        <v>312</v>
      </c>
      <c r="BH35" s="673"/>
      <c r="BI35" s="673"/>
      <c r="BJ35" s="673"/>
      <c r="BK35" s="673"/>
      <c r="BL35" s="673"/>
      <c r="BM35" s="673"/>
      <c r="BN35" s="673"/>
      <c r="BO35" s="673"/>
      <c r="BP35" s="673"/>
      <c r="BQ35" s="673"/>
      <c r="BR35" s="673"/>
      <c r="BS35" s="673"/>
      <c r="BT35" s="673"/>
      <c r="BU35" s="673"/>
      <c r="BV35" s="673"/>
      <c r="BW35" s="673"/>
      <c r="BX35" s="673"/>
      <c r="BY35" s="673"/>
      <c r="BZ35" s="673"/>
      <c r="CA35" s="673"/>
      <c r="CB35" s="674"/>
      <c r="CD35" s="617" t="s">
        <v>313</v>
      </c>
      <c r="CE35" s="618"/>
      <c r="CF35" s="618"/>
      <c r="CG35" s="618"/>
      <c r="CH35" s="618"/>
      <c r="CI35" s="618"/>
      <c r="CJ35" s="618"/>
      <c r="CK35" s="618"/>
      <c r="CL35" s="618"/>
      <c r="CM35" s="618"/>
      <c r="CN35" s="618"/>
      <c r="CO35" s="618"/>
      <c r="CP35" s="618"/>
      <c r="CQ35" s="619"/>
      <c r="CR35" s="620">
        <v>910210</v>
      </c>
      <c r="CS35" s="633"/>
      <c r="CT35" s="633"/>
      <c r="CU35" s="633"/>
      <c r="CV35" s="633"/>
      <c r="CW35" s="633"/>
      <c r="CX35" s="633"/>
      <c r="CY35" s="634"/>
      <c r="CZ35" s="623">
        <v>1.6</v>
      </c>
      <c r="DA35" s="635"/>
      <c r="DB35" s="635"/>
      <c r="DC35" s="636"/>
      <c r="DD35" s="626">
        <v>686152</v>
      </c>
      <c r="DE35" s="633"/>
      <c r="DF35" s="633"/>
      <c r="DG35" s="633"/>
      <c r="DH35" s="633"/>
      <c r="DI35" s="633"/>
      <c r="DJ35" s="633"/>
      <c r="DK35" s="634"/>
      <c r="DL35" s="626">
        <v>602386</v>
      </c>
      <c r="DM35" s="633"/>
      <c r="DN35" s="633"/>
      <c r="DO35" s="633"/>
      <c r="DP35" s="633"/>
      <c r="DQ35" s="633"/>
      <c r="DR35" s="633"/>
      <c r="DS35" s="633"/>
      <c r="DT35" s="633"/>
      <c r="DU35" s="633"/>
      <c r="DV35" s="634"/>
      <c r="DW35" s="623">
        <v>2</v>
      </c>
      <c r="DX35" s="635"/>
      <c r="DY35" s="635"/>
      <c r="DZ35" s="635"/>
      <c r="EA35" s="635"/>
      <c r="EB35" s="635"/>
      <c r="EC35" s="647"/>
    </row>
    <row r="36" spans="2:133" ht="11.25" customHeight="1" x14ac:dyDescent="0.2">
      <c r="B36" s="617" t="s">
        <v>314</v>
      </c>
      <c r="C36" s="618"/>
      <c r="D36" s="618"/>
      <c r="E36" s="618"/>
      <c r="F36" s="618"/>
      <c r="G36" s="618"/>
      <c r="H36" s="618"/>
      <c r="I36" s="618"/>
      <c r="J36" s="618"/>
      <c r="K36" s="618"/>
      <c r="L36" s="618"/>
      <c r="M36" s="618"/>
      <c r="N36" s="618"/>
      <c r="O36" s="618"/>
      <c r="P36" s="618"/>
      <c r="Q36" s="619"/>
      <c r="R36" s="620">
        <v>2866836</v>
      </c>
      <c r="S36" s="621"/>
      <c r="T36" s="621"/>
      <c r="U36" s="621"/>
      <c r="V36" s="621"/>
      <c r="W36" s="621"/>
      <c r="X36" s="621"/>
      <c r="Y36" s="622"/>
      <c r="Z36" s="658">
        <v>4.7</v>
      </c>
      <c r="AA36" s="658"/>
      <c r="AB36" s="658"/>
      <c r="AC36" s="658"/>
      <c r="AD36" s="659" t="s">
        <v>122</v>
      </c>
      <c r="AE36" s="659"/>
      <c r="AF36" s="659"/>
      <c r="AG36" s="659"/>
      <c r="AH36" s="659"/>
      <c r="AI36" s="659"/>
      <c r="AJ36" s="659"/>
      <c r="AK36" s="659"/>
      <c r="AL36" s="623" t="s">
        <v>122</v>
      </c>
      <c r="AM36" s="624"/>
      <c r="AN36" s="624"/>
      <c r="AO36" s="660"/>
      <c r="AP36" s="210"/>
      <c r="AQ36" s="669" t="s">
        <v>315</v>
      </c>
      <c r="AR36" s="670"/>
      <c r="AS36" s="670"/>
      <c r="AT36" s="670"/>
      <c r="AU36" s="670"/>
      <c r="AV36" s="670"/>
      <c r="AW36" s="670"/>
      <c r="AX36" s="670"/>
      <c r="AY36" s="671"/>
      <c r="AZ36" s="675">
        <v>5993899</v>
      </c>
      <c r="BA36" s="676"/>
      <c r="BB36" s="676"/>
      <c r="BC36" s="676"/>
      <c r="BD36" s="676"/>
      <c r="BE36" s="676"/>
      <c r="BF36" s="677"/>
      <c r="BG36" s="678" t="s">
        <v>316</v>
      </c>
      <c r="BH36" s="679"/>
      <c r="BI36" s="679"/>
      <c r="BJ36" s="679"/>
      <c r="BK36" s="679"/>
      <c r="BL36" s="679"/>
      <c r="BM36" s="679"/>
      <c r="BN36" s="679"/>
      <c r="BO36" s="679"/>
      <c r="BP36" s="679"/>
      <c r="BQ36" s="679"/>
      <c r="BR36" s="679"/>
      <c r="BS36" s="679"/>
      <c r="BT36" s="679"/>
      <c r="BU36" s="680"/>
      <c r="BV36" s="675">
        <v>213956</v>
      </c>
      <c r="BW36" s="676"/>
      <c r="BX36" s="676"/>
      <c r="BY36" s="676"/>
      <c r="BZ36" s="676"/>
      <c r="CA36" s="676"/>
      <c r="CB36" s="677"/>
      <c r="CD36" s="617" t="s">
        <v>317</v>
      </c>
      <c r="CE36" s="618"/>
      <c r="CF36" s="618"/>
      <c r="CG36" s="618"/>
      <c r="CH36" s="618"/>
      <c r="CI36" s="618"/>
      <c r="CJ36" s="618"/>
      <c r="CK36" s="618"/>
      <c r="CL36" s="618"/>
      <c r="CM36" s="618"/>
      <c r="CN36" s="618"/>
      <c r="CO36" s="618"/>
      <c r="CP36" s="618"/>
      <c r="CQ36" s="619"/>
      <c r="CR36" s="620">
        <v>4176325</v>
      </c>
      <c r="CS36" s="621"/>
      <c r="CT36" s="621"/>
      <c r="CU36" s="621"/>
      <c r="CV36" s="621"/>
      <c r="CW36" s="621"/>
      <c r="CX36" s="621"/>
      <c r="CY36" s="622"/>
      <c r="CZ36" s="623">
        <v>7.1</v>
      </c>
      <c r="DA36" s="635"/>
      <c r="DB36" s="635"/>
      <c r="DC36" s="636"/>
      <c r="DD36" s="626">
        <v>3511333</v>
      </c>
      <c r="DE36" s="621"/>
      <c r="DF36" s="621"/>
      <c r="DG36" s="621"/>
      <c r="DH36" s="621"/>
      <c r="DI36" s="621"/>
      <c r="DJ36" s="621"/>
      <c r="DK36" s="622"/>
      <c r="DL36" s="626">
        <v>1870176</v>
      </c>
      <c r="DM36" s="621"/>
      <c r="DN36" s="621"/>
      <c r="DO36" s="621"/>
      <c r="DP36" s="621"/>
      <c r="DQ36" s="621"/>
      <c r="DR36" s="621"/>
      <c r="DS36" s="621"/>
      <c r="DT36" s="621"/>
      <c r="DU36" s="621"/>
      <c r="DV36" s="622"/>
      <c r="DW36" s="623">
        <v>6.2</v>
      </c>
      <c r="DX36" s="635"/>
      <c r="DY36" s="635"/>
      <c r="DZ36" s="635"/>
      <c r="EA36" s="635"/>
      <c r="EB36" s="635"/>
      <c r="EC36" s="647"/>
    </row>
    <row r="37" spans="2:133" ht="11.25" customHeight="1" x14ac:dyDescent="0.2">
      <c r="B37" s="617" t="s">
        <v>318</v>
      </c>
      <c r="C37" s="618"/>
      <c r="D37" s="618"/>
      <c r="E37" s="618"/>
      <c r="F37" s="618"/>
      <c r="G37" s="618"/>
      <c r="H37" s="618"/>
      <c r="I37" s="618"/>
      <c r="J37" s="618"/>
      <c r="K37" s="618"/>
      <c r="L37" s="618"/>
      <c r="M37" s="618"/>
      <c r="N37" s="618"/>
      <c r="O37" s="618"/>
      <c r="P37" s="618"/>
      <c r="Q37" s="619"/>
      <c r="R37" s="620">
        <v>2149413</v>
      </c>
      <c r="S37" s="621"/>
      <c r="T37" s="621"/>
      <c r="U37" s="621"/>
      <c r="V37" s="621"/>
      <c r="W37" s="621"/>
      <c r="X37" s="621"/>
      <c r="Y37" s="622"/>
      <c r="Z37" s="658">
        <v>3.5</v>
      </c>
      <c r="AA37" s="658"/>
      <c r="AB37" s="658"/>
      <c r="AC37" s="658"/>
      <c r="AD37" s="659">
        <v>1638</v>
      </c>
      <c r="AE37" s="659"/>
      <c r="AF37" s="659"/>
      <c r="AG37" s="659"/>
      <c r="AH37" s="659"/>
      <c r="AI37" s="659"/>
      <c r="AJ37" s="659"/>
      <c r="AK37" s="659"/>
      <c r="AL37" s="623">
        <v>0</v>
      </c>
      <c r="AM37" s="624"/>
      <c r="AN37" s="624"/>
      <c r="AO37" s="660"/>
      <c r="AQ37" s="653" t="s">
        <v>319</v>
      </c>
      <c r="AR37" s="654"/>
      <c r="AS37" s="654"/>
      <c r="AT37" s="654"/>
      <c r="AU37" s="654"/>
      <c r="AV37" s="654"/>
      <c r="AW37" s="654"/>
      <c r="AX37" s="654"/>
      <c r="AY37" s="655"/>
      <c r="AZ37" s="620">
        <v>1500023</v>
      </c>
      <c r="BA37" s="621"/>
      <c r="BB37" s="621"/>
      <c r="BC37" s="621"/>
      <c r="BD37" s="633"/>
      <c r="BE37" s="633"/>
      <c r="BF37" s="656"/>
      <c r="BG37" s="617" t="s">
        <v>320</v>
      </c>
      <c r="BH37" s="618"/>
      <c r="BI37" s="618"/>
      <c r="BJ37" s="618"/>
      <c r="BK37" s="618"/>
      <c r="BL37" s="618"/>
      <c r="BM37" s="618"/>
      <c r="BN37" s="618"/>
      <c r="BO37" s="618"/>
      <c r="BP37" s="618"/>
      <c r="BQ37" s="618"/>
      <c r="BR37" s="618"/>
      <c r="BS37" s="618"/>
      <c r="BT37" s="618"/>
      <c r="BU37" s="619"/>
      <c r="BV37" s="620">
        <v>163050</v>
      </c>
      <c r="BW37" s="621"/>
      <c r="BX37" s="621"/>
      <c r="BY37" s="621"/>
      <c r="BZ37" s="621"/>
      <c r="CA37" s="621"/>
      <c r="CB37" s="657"/>
      <c r="CD37" s="617" t="s">
        <v>321</v>
      </c>
      <c r="CE37" s="618"/>
      <c r="CF37" s="618"/>
      <c r="CG37" s="618"/>
      <c r="CH37" s="618"/>
      <c r="CI37" s="618"/>
      <c r="CJ37" s="618"/>
      <c r="CK37" s="618"/>
      <c r="CL37" s="618"/>
      <c r="CM37" s="618"/>
      <c r="CN37" s="618"/>
      <c r="CO37" s="618"/>
      <c r="CP37" s="618"/>
      <c r="CQ37" s="619"/>
      <c r="CR37" s="620">
        <v>24884</v>
      </c>
      <c r="CS37" s="633"/>
      <c r="CT37" s="633"/>
      <c r="CU37" s="633"/>
      <c r="CV37" s="633"/>
      <c r="CW37" s="633"/>
      <c r="CX37" s="633"/>
      <c r="CY37" s="634"/>
      <c r="CZ37" s="623">
        <v>0</v>
      </c>
      <c r="DA37" s="635"/>
      <c r="DB37" s="635"/>
      <c r="DC37" s="636"/>
      <c r="DD37" s="626">
        <v>24884</v>
      </c>
      <c r="DE37" s="633"/>
      <c r="DF37" s="633"/>
      <c r="DG37" s="633"/>
      <c r="DH37" s="633"/>
      <c r="DI37" s="633"/>
      <c r="DJ37" s="633"/>
      <c r="DK37" s="634"/>
      <c r="DL37" s="626">
        <v>24884</v>
      </c>
      <c r="DM37" s="633"/>
      <c r="DN37" s="633"/>
      <c r="DO37" s="633"/>
      <c r="DP37" s="633"/>
      <c r="DQ37" s="633"/>
      <c r="DR37" s="633"/>
      <c r="DS37" s="633"/>
      <c r="DT37" s="633"/>
      <c r="DU37" s="633"/>
      <c r="DV37" s="634"/>
      <c r="DW37" s="623">
        <v>0.1</v>
      </c>
      <c r="DX37" s="635"/>
      <c r="DY37" s="635"/>
      <c r="DZ37" s="635"/>
      <c r="EA37" s="635"/>
      <c r="EB37" s="635"/>
      <c r="EC37" s="647"/>
    </row>
    <row r="38" spans="2:133" ht="11.25" customHeight="1" x14ac:dyDescent="0.2">
      <c r="B38" s="617" t="s">
        <v>322</v>
      </c>
      <c r="C38" s="618"/>
      <c r="D38" s="618"/>
      <c r="E38" s="618"/>
      <c r="F38" s="618"/>
      <c r="G38" s="618"/>
      <c r="H38" s="618"/>
      <c r="I38" s="618"/>
      <c r="J38" s="618"/>
      <c r="K38" s="618"/>
      <c r="L38" s="618"/>
      <c r="M38" s="618"/>
      <c r="N38" s="618"/>
      <c r="O38" s="618"/>
      <c r="P38" s="618"/>
      <c r="Q38" s="619"/>
      <c r="R38" s="620">
        <v>3195100</v>
      </c>
      <c r="S38" s="621"/>
      <c r="T38" s="621"/>
      <c r="U38" s="621"/>
      <c r="V38" s="621"/>
      <c r="W38" s="621"/>
      <c r="X38" s="621"/>
      <c r="Y38" s="622"/>
      <c r="Z38" s="658">
        <v>5.2</v>
      </c>
      <c r="AA38" s="658"/>
      <c r="AB38" s="658"/>
      <c r="AC38" s="658"/>
      <c r="AD38" s="659" t="s">
        <v>122</v>
      </c>
      <c r="AE38" s="659"/>
      <c r="AF38" s="659"/>
      <c r="AG38" s="659"/>
      <c r="AH38" s="659"/>
      <c r="AI38" s="659"/>
      <c r="AJ38" s="659"/>
      <c r="AK38" s="659"/>
      <c r="AL38" s="623" t="s">
        <v>122</v>
      </c>
      <c r="AM38" s="624"/>
      <c r="AN38" s="624"/>
      <c r="AO38" s="660"/>
      <c r="AQ38" s="653" t="s">
        <v>323</v>
      </c>
      <c r="AR38" s="654"/>
      <c r="AS38" s="654"/>
      <c r="AT38" s="654"/>
      <c r="AU38" s="654"/>
      <c r="AV38" s="654"/>
      <c r="AW38" s="654"/>
      <c r="AX38" s="654"/>
      <c r="AY38" s="655"/>
      <c r="AZ38" s="620">
        <v>109653</v>
      </c>
      <c r="BA38" s="621"/>
      <c r="BB38" s="621"/>
      <c r="BC38" s="621"/>
      <c r="BD38" s="633"/>
      <c r="BE38" s="633"/>
      <c r="BF38" s="656"/>
      <c r="BG38" s="617" t="s">
        <v>324</v>
      </c>
      <c r="BH38" s="618"/>
      <c r="BI38" s="618"/>
      <c r="BJ38" s="618"/>
      <c r="BK38" s="618"/>
      <c r="BL38" s="618"/>
      <c r="BM38" s="618"/>
      <c r="BN38" s="618"/>
      <c r="BO38" s="618"/>
      <c r="BP38" s="618"/>
      <c r="BQ38" s="618"/>
      <c r="BR38" s="618"/>
      <c r="BS38" s="618"/>
      <c r="BT38" s="618"/>
      <c r="BU38" s="619"/>
      <c r="BV38" s="620">
        <v>15058</v>
      </c>
      <c r="BW38" s="621"/>
      <c r="BX38" s="621"/>
      <c r="BY38" s="621"/>
      <c r="BZ38" s="621"/>
      <c r="CA38" s="621"/>
      <c r="CB38" s="657"/>
      <c r="CD38" s="617" t="s">
        <v>325</v>
      </c>
      <c r="CE38" s="618"/>
      <c r="CF38" s="618"/>
      <c r="CG38" s="618"/>
      <c r="CH38" s="618"/>
      <c r="CI38" s="618"/>
      <c r="CJ38" s="618"/>
      <c r="CK38" s="618"/>
      <c r="CL38" s="618"/>
      <c r="CM38" s="618"/>
      <c r="CN38" s="618"/>
      <c r="CO38" s="618"/>
      <c r="CP38" s="618"/>
      <c r="CQ38" s="619"/>
      <c r="CR38" s="620">
        <v>4384223</v>
      </c>
      <c r="CS38" s="621"/>
      <c r="CT38" s="621"/>
      <c r="CU38" s="621"/>
      <c r="CV38" s="621"/>
      <c r="CW38" s="621"/>
      <c r="CX38" s="621"/>
      <c r="CY38" s="622"/>
      <c r="CZ38" s="623">
        <v>7.5</v>
      </c>
      <c r="DA38" s="635"/>
      <c r="DB38" s="635"/>
      <c r="DC38" s="636"/>
      <c r="DD38" s="626">
        <v>3604053</v>
      </c>
      <c r="DE38" s="621"/>
      <c r="DF38" s="621"/>
      <c r="DG38" s="621"/>
      <c r="DH38" s="621"/>
      <c r="DI38" s="621"/>
      <c r="DJ38" s="621"/>
      <c r="DK38" s="622"/>
      <c r="DL38" s="626">
        <v>3526432</v>
      </c>
      <c r="DM38" s="621"/>
      <c r="DN38" s="621"/>
      <c r="DO38" s="621"/>
      <c r="DP38" s="621"/>
      <c r="DQ38" s="621"/>
      <c r="DR38" s="621"/>
      <c r="DS38" s="621"/>
      <c r="DT38" s="621"/>
      <c r="DU38" s="621"/>
      <c r="DV38" s="622"/>
      <c r="DW38" s="623">
        <v>11.6</v>
      </c>
      <c r="DX38" s="635"/>
      <c r="DY38" s="635"/>
      <c r="DZ38" s="635"/>
      <c r="EA38" s="635"/>
      <c r="EB38" s="635"/>
      <c r="EC38" s="647"/>
    </row>
    <row r="39" spans="2:133" ht="11.25" customHeight="1" x14ac:dyDescent="0.2">
      <c r="B39" s="617" t="s">
        <v>326</v>
      </c>
      <c r="C39" s="618"/>
      <c r="D39" s="618"/>
      <c r="E39" s="618"/>
      <c r="F39" s="618"/>
      <c r="G39" s="618"/>
      <c r="H39" s="618"/>
      <c r="I39" s="618"/>
      <c r="J39" s="618"/>
      <c r="K39" s="618"/>
      <c r="L39" s="618"/>
      <c r="M39" s="618"/>
      <c r="N39" s="618"/>
      <c r="O39" s="618"/>
      <c r="P39" s="618"/>
      <c r="Q39" s="619"/>
      <c r="R39" s="620" t="s">
        <v>122</v>
      </c>
      <c r="S39" s="621"/>
      <c r="T39" s="621"/>
      <c r="U39" s="621"/>
      <c r="V39" s="621"/>
      <c r="W39" s="621"/>
      <c r="X39" s="621"/>
      <c r="Y39" s="622"/>
      <c r="Z39" s="658" t="s">
        <v>122</v>
      </c>
      <c r="AA39" s="658"/>
      <c r="AB39" s="658"/>
      <c r="AC39" s="658"/>
      <c r="AD39" s="659" t="s">
        <v>122</v>
      </c>
      <c r="AE39" s="659"/>
      <c r="AF39" s="659"/>
      <c r="AG39" s="659"/>
      <c r="AH39" s="659"/>
      <c r="AI39" s="659"/>
      <c r="AJ39" s="659"/>
      <c r="AK39" s="659"/>
      <c r="AL39" s="623" t="s">
        <v>122</v>
      </c>
      <c r="AM39" s="624"/>
      <c r="AN39" s="624"/>
      <c r="AO39" s="660"/>
      <c r="AQ39" s="653" t="s">
        <v>327</v>
      </c>
      <c r="AR39" s="654"/>
      <c r="AS39" s="654"/>
      <c r="AT39" s="654"/>
      <c r="AU39" s="654"/>
      <c r="AV39" s="654"/>
      <c r="AW39" s="654"/>
      <c r="AX39" s="654"/>
      <c r="AY39" s="655"/>
      <c r="AZ39" s="620" t="s">
        <v>122</v>
      </c>
      <c r="BA39" s="621"/>
      <c r="BB39" s="621"/>
      <c r="BC39" s="621"/>
      <c r="BD39" s="633"/>
      <c r="BE39" s="633"/>
      <c r="BF39" s="656"/>
      <c r="BG39" s="617" t="s">
        <v>328</v>
      </c>
      <c r="BH39" s="618"/>
      <c r="BI39" s="618"/>
      <c r="BJ39" s="618"/>
      <c r="BK39" s="618"/>
      <c r="BL39" s="618"/>
      <c r="BM39" s="618"/>
      <c r="BN39" s="618"/>
      <c r="BO39" s="618"/>
      <c r="BP39" s="618"/>
      <c r="BQ39" s="618"/>
      <c r="BR39" s="618"/>
      <c r="BS39" s="618"/>
      <c r="BT39" s="618"/>
      <c r="BU39" s="619"/>
      <c r="BV39" s="620">
        <v>22160</v>
      </c>
      <c r="BW39" s="621"/>
      <c r="BX39" s="621"/>
      <c r="BY39" s="621"/>
      <c r="BZ39" s="621"/>
      <c r="CA39" s="621"/>
      <c r="CB39" s="657"/>
      <c r="CD39" s="617" t="s">
        <v>329</v>
      </c>
      <c r="CE39" s="618"/>
      <c r="CF39" s="618"/>
      <c r="CG39" s="618"/>
      <c r="CH39" s="618"/>
      <c r="CI39" s="618"/>
      <c r="CJ39" s="618"/>
      <c r="CK39" s="618"/>
      <c r="CL39" s="618"/>
      <c r="CM39" s="618"/>
      <c r="CN39" s="618"/>
      <c r="CO39" s="618"/>
      <c r="CP39" s="618"/>
      <c r="CQ39" s="619"/>
      <c r="CR39" s="620">
        <v>5766684</v>
      </c>
      <c r="CS39" s="633"/>
      <c r="CT39" s="633"/>
      <c r="CU39" s="633"/>
      <c r="CV39" s="633"/>
      <c r="CW39" s="633"/>
      <c r="CX39" s="633"/>
      <c r="CY39" s="634"/>
      <c r="CZ39" s="623">
        <v>9.8000000000000007</v>
      </c>
      <c r="DA39" s="635"/>
      <c r="DB39" s="635"/>
      <c r="DC39" s="636"/>
      <c r="DD39" s="626">
        <v>3594167</v>
      </c>
      <c r="DE39" s="633"/>
      <c r="DF39" s="633"/>
      <c r="DG39" s="633"/>
      <c r="DH39" s="633"/>
      <c r="DI39" s="633"/>
      <c r="DJ39" s="633"/>
      <c r="DK39" s="634"/>
      <c r="DL39" s="626" t="s">
        <v>122</v>
      </c>
      <c r="DM39" s="633"/>
      <c r="DN39" s="633"/>
      <c r="DO39" s="633"/>
      <c r="DP39" s="633"/>
      <c r="DQ39" s="633"/>
      <c r="DR39" s="633"/>
      <c r="DS39" s="633"/>
      <c r="DT39" s="633"/>
      <c r="DU39" s="633"/>
      <c r="DV39" s="634"/>
      <c r="DW39" s="623" t="s">
        <v>122</v>
      </c>
      <c r="DX39" s="635"/>
      <c r="DY39" s="635"/>
      <c r="DZ39" s="635"/>
      <c r="EA39" s="635"/>
      <c r="EB39" s="635"/>
      <c r="EC39" s="647"/>
    </row>
    <row r="40" spans="2:133" ht="11.25" customHeight="1" x14ac:dyDescent="0.2">
      <c r="B40" s="617" t="s">
        <v>330</v>
      </c>
      <c r="C40" s="618"/>
      <c r="D40" s="618"/>
      <c r="E40" s="618"/>
      <c r="F40" s="618"/>
      <c r="G40" s="618"/>
      <c r="H40" s="618"/>
      <c r="I40" s="618"/>
      <c r="J40" s="618"/>
      <c r="K40" s="618"/>
      <c r="L40" s="618"/>
      <c r="M40" s="618"/>
      <c r="N40" s="618"/>
      <c r="O40" s="618"/>
      <c r="P40" s="618"/>
      <c r="Q40" s="619"/>
      <c r="R40" s="620">
        <v>141400</v>
      </c>
      <c r="S40" s="621"/>
      <c r="T40" s="621"/>
      <c r="U40" s="621"/>
      <c r="V40" s="621"/>
      <c r="W40" s="621"/>
      <c r="X40" s="621"/>
      <c r="Y40" s="622"/>
      <c r="Z40" s="658">
        <v>0.2</v>
      </c>
      <c r="AA40" s="658"/>
      <c r="AB40" s="658"/>
      <c r="AC40" s="658"/>
      <c r="AD40" s="659" t="s">
        <v>122</v>
      </c>
      <c r="AE40" s="659"/>
      <c r="AF40" s="659"/>
      <c r="AG40" s="659"/>
      <c r="AH40" s="659"/>
      <c r="AI40" s="659"/>
      <c r="AJ40" s="659"/>
      <c r="AK40" s="659"/>
      <c r="AL40" s="623" t="s">
        <v>122</v>
      </c>
      <c r="AM40" s="624"/>
      <c r="AN40" s="624"/>
      <c r="AO40" s="660"/>
      <c r="AQ40" s="653" t="s">
        <v>331</v>
      </c>
      <c r="AR40" s="654"/>
      <c r="AS40" s="654"/>
      <c r="AT40" s="654"/>
      <c r="AU40" s="654"/>
      <c r="AV40" s="654"/>
      <c r="AW40" s="654"/>
      <c r="AX40" s="654"/>
      <c r="AY40" s="655"/>
      <c r="AZ40" s="620" t="s">
        <v>122</v>
      </c>
      <c r="BA40" s="621"/>
      <c r="BB40" s="621"/>
      <c r="BC40" s="621"/>
      <c r="BD40" s="633"/>
      <c r="BE40" s="633"/>
      <c r="BF40" s="656"/>
      <c r="BG40" s="661" t="s">
        <v>332</v>
      </c>
      <c r="BH40" s="662"/>
      <c r="BI40" s="662"/>
      <c r="BJ40" s="662"/>
      <c r="BK40" s="662"/>
      <c r="BL40" s="211"/>
      <c r="BM40" s="618" t="s">
        <v>333</v>
      </c>
      <c r="BN40" s="618"/>
      <c r="BO40" s="618"/>
      <c r="BP40" s="618"/>
      <c r="BQ40" s="618"/>
      <c r="BR40" s="618"/>
      <c r="BS40" s="618"/>
      <c r="BT40" s="618"/>
      <c r="BU40" s="619"/>
      <c r="BV40" s="620">
        <v>86</v>
      </c>
      <c r="BW40" s="621"/>
      <c r="BX40" s="621"/>
      <c r="BY40" s="621"/>
      <c r="BZ40" s="621"/>
      <c r="CA40" s="621"/>
      <c r="CB40" s="657"/>
      <c r="CD40" s="617" t="s">
        <v>334</v>
      </c>
      <c r="CE40" s="618"/>
      <c r="CF40" s="618"/>
      <c r="CG40" s="618"/>
      <c r="CH40" s="618"/>
      <c r="CI40" s="618"/>
      <c r="CJ40" s="618"/>
      <c r="CK40" s="618"/>
      <c r="CL40" s="618"/>
      <c r="CM40" s="618"/>
      <c r="CN40" s="618"/>
      <c r="CO40" s="618"/>
      <c r="CP40" s="618"/>
      <c r="CQ40" s="619"/>
      <c r="CR40" s="620">
        <v>1395730</v>
      </c>
      <c r="CS40" s="621"/>
      <c r="CT40" s="621"/>
      <c r="CU40" s="621"/>
      <c r="CV40" s="621"/>
      <c r="CW40" s="621"/>
      <c r="CX40" s="621"/>
      <c r="CY40" s="622"/>
      <c r="CZ40" s="623">
        <v>2.4</v>
      </c>
      <c r="DA40" s="635"/>
      <c r="DB40" s="635"/>
      <c r="DC40" s="636"/>
      <c r="DD40" s="626" t="s">
        <v>122</v>
      </c>
      <c r="DE40" s="621"/>
      <c r="DF40" s="621"/>
      <c r="DG40" s="621"/>
      <c r="DH40" s="621"/>
      <c r="DI40" s="621"/>
      <c r="DJ40" s="621"/>
      <c r="DK40" s="622"/>
      <c r="DL40" s="626" t="s">
        <v>122</v>
      </c>
      <c r="DM40" s="621"/>
      <c r="DN40" s="621"/>
      <c r="DO40" s="621"/>
      <c r="DP40" s="621"/>
      <c r="DQ40" s="621"/>
      <c r="DR40" s="621"/>
      <c r="DS40" s="621"/>
      <c r="DT40" s="621"/>
      <c r="DU40" s="621"/>
      <c r="DV40" s="622"/>
      <c r="DW40" s="623" t="s">
        <v>122</v>
      </c>
      <c r="DX40" s="635"/>
      <c r="DY40" s="635"/>
      <c r="DZ40" s="635"/>
      <c r="EA40" s="635"/>
      <c r="EB40" s="635"/>
      <c r="EC40" s="647"/>
    </row>
    <row r="41" spans="2:133" ht="11.25" customHeight="1" x14ac:dyDescent="0.2">
      <c r="B41" s="601" t="s">
        <v>335</v>
      </c>
      <c r="C41" s="602"/>
      <c r="D41" s="602"/>
      <c r="E41" s="602"/>
      <c r="F41" s="602"/>
      <c r="G41" s="602"/>
      <c r="H41" s="602"/>
      <c r="I41" s="602"/>
      <c r="J41" s="602"/>
      <c r="K41" s="602"/>
      <c r="L41" s="602"/>
      <c r="M41" s="602"/>
      <c r="N41" s="602"/>
      <c r="O41" s="602"/>
      <c r="P41" s="602"/>
      <c r="Q41" s="603"/>
      <c r="R41" s="604">
        <v>61550794</v>
      </c>
      <c r="S41" s="645"/>
      <c r="T41" s="645"/>
      <c r="U41" s="645"/>
      <c r="V41" s="645"/>
      <c r="W41" s="645"/>
      <c r="X41" s="645"/>
      <c r="Y41" s="648"/>
      <c r="Z41" s="649">
        <v>100</v>
      </c>
      <c r="AA41" s="649"/>
      <c r="AB41" s="649"/>
      <c r="AC41" s="649"/>
      <c r="AD41" s="650">
        <v>30209132</v>
      </c>
      <c r="AE41" s="650"/>
      <c r="AF41" s="650"/>
      <c r="AG41" s="650"/>
      <c r="AH41" s="650"/>
      <c r="AI41" s="650"/>
      <c r="AJ41" s="650"/>
      <c r="AK41" s="650"/>
      <c r="AL41" s="607">
        <v>100</v>
      </c>
      <c r="AM41" s="651"/>
      <c r="AN41" s="651"/>
      <c r="AO41" s="652"/>
      <c r="AQ41" s="653" t="s">
        <v>336</v>
      </c>
      <c r="AR41" s="654"/>
      <c r="AS41" s="654"/>
      <c r="AT41" s="654"/>
      <c r="AU41" s="654"/>
      <c r="AV41" s="654"/>
      <c r="AW41" s="654"/>
      <c r="AX41" s="654"/>
      <c r="AY41" s="655"/>
      <c r="AZ41" s="620">
        <v>866486</v>
      </c>
      <c r="BA41" s="621"/>
      <c r="BB41" s="621"/>
      <c r="BC41" s="621"/>
      <c r="BD41" s="633"/>
      <c r="BE41" s="633"/>
      <c r="BF41" s="656"/>
      <c r="BG41" s="661"/>
      <c r="BH41" s="662"/>
      <c r="BI41" s="662"/>
      <c r="BJ41" s="662"/>
      <c r="BK41" s="662"/>
      <c r="BL41" s="211"/>
      <c r="BM41" s="618" t="s">
        <v>337</v>
      </c>
      <c r="BN41" s="618"/>
      <c r="BO41" s="618"/>
      <c r="BP41" s="618"/>
      <c r="BQ41" s="618"/>
      <c r="BR41" s="618"/>
      <c r="BS41" s="618"/>
      <c r="BT41" s="618"/>
      <c r="BU41" s="619"/>
      <c r="BV41" s="620" t="s">
        <v>122</v>
      </c>
      <c r="BW41" s="621"/>
      <c r="BX41" s="621"/>
      <c r="BY41" s="621"/>
      <c r="BZ41" s="621"/>
      <c r="CA41" s="621"/>
      <c r="CB41" s="657"/>
      <c r="CD41" s="617" t="s">
        <v>338</v>
      </c>
      <c r="CE41" s="618"/>
      <c r="CF41" s="618"/>
      <c r="CG41" s="618"/>
      <c r="CH41" s="618"/>
      <c r="CI41" s="618"/>
      <c r="CJ41" s="618"/>
      <c r="CK41" s="618"/>
      <c r="CL41" s="618"/>
      <c r="CM41" s="618"/>
      <c r="CN41" s="618"/>
      <c r="CO41" s="618"/>
      <c r="CP41" s="618"/>
      <c r="CQ41" s="619"/>
      <c r="CR41" s="620" t="s">
        <v>122</v>
      </c>
      <c r="CS41" s="633"/>
      <c r="CT41" s="633"/>
      <c r="CU41" s="633"/>
      <c r="CV41" s="633"/>
      <c r="CW41" s="633"/>
      <c r="CX41" s="633"/>
      <c r="CY41" s="634"/>
      <c r="CZ41" s="623" t="s">
        <v>122</v>
      </c>
      <c r="DA41" s="635"/>
      <c r="DB41" s="635"/>
      <c r="DC41" s="636"/>
      <c r="DD41" s="626" t="s">
        <v>122</v>
      </c>
      <c r="DE41" s="633"/>
      <c r="DF41" s="633"/>
      <c r="DG41" s="633"/>
      <c r="DH41" s="633"/>
      <c r="DI41" s="633"/>
      <c r="DJ41" s="633"/>
      <c r="DK41" s="634"/>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2">
      <c r="AQ42" s="665" t="s">
        <v>339</v>
      </c>
      <c r="AR42" s="666"/>
      <c r="AS42" s="666"/>
      <c r="AT42" s="666"/>
      <c r="AU42" s="666"/>
      <c r="AV42" s="666"/>
      <c r="AW42" s="666"/>
      <c r="AX42" s="666"/>
      <c r="AY42" s="667"/>
      <c r="AZ42" s="604">
        <v>3517737</v>
      </c>
      <c r="BA42" s="645"/>
      <c r="BB42" s="645"/>
      <c r="BC42" s="645"/>
      <c r="BD42" s="605"/>
      <c r="BE42" s="605"/>
      <c r="BF42" s="668"/>
      <c r="BG42" s="663"/>
      <c r="BH42" s="664"/>
      <c r="BI42" s="664"/>
      <c r="BJ42" s="664"/>
      <c r="BK42" s="664"/>
      <c r="BL42" s="212"/>
      <c r="BM42" s="602" t="s">
        <v>340</v>
      </c>
      <c r="BN42" s="602"/>
      <c r="BO42" s="602"/>
      <c r="BP42" s="602"/>
      <c r="BQ42" s="602"/>
      <c r="BR42" s="602"/>
      <c r="BS42" s="602"/>
      <c r="BT42" s="602"/>
      <c r="BU42" s="603"/>
      <c r="BV42" s="604">
        <v>343</v>
      </c>
      <c r="BW42" s="645"/>
      <c r="BX42" s="645"/>
      <c r="BY42" s="645"/>
      <c r="BZ42" s="645"/>
      <c r="CA42" s="645"/>
      <c r="CB42" s="646"/>
      <c r="CD42" s="617" t="s">
        <v>341</v>
      </c>
      <c r="CE42" s="618"/>
      <c r="CF42" s="618"/>
      <c r="CG42" s="618"/>
      <c r="CH42" s="618"/>
      <c r="CI42" s="618"/>
      <c r="CJ42" s="618"/>
      <c r="CK42" s="618"/>
      <c r="CL42" s="618"/>
      <c r="CM42" s="618"/>
      <c r="CN42" s="618"/>
      <c r="CO42" s="618"/>
      <c r="CP42" s="618"/>
      <c r="CQ42" s="619"/>
      <c r="CR42" s="620">
        <v>5417039</v>
      </c>
      <c r="CS42" s="633"/>
      <c r="CT42" s="633"/>
      <c r="CU42" s="633"/>
      <c r="CV42" s="633"/>
      <c r="CW42" s="633"/>
      <c r="CX42" s="633"/>
      <c r="CY42" s="634"/>
      <c r="CZ42" s="623">
        <v>9.1999999999999993</v>
      </c>
      <c r="DA42" s="635"/>
      <c r="DB42" s="635"/>
      <c r="DC42" s="636"/>
      <c r="DD42" s="626">
        <v>1171945</v>
      </c>
      <c r="DE42" s="633"/>
      <c r="DF42" s="633"/>
      <c r="DG42" s="633"/>
      <c r="DH42" s="633"/>
      <c r="DI42" s="633"/>
      <c r="DJ42" s="633"/>
      <c r="DK42" s="634"/>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2">
      <c r="B43" s="202" t="s">
        <v>342</v>
      </c>
      <c r="CD43" s="617" t="s">
        <v>343</v>
      </c>
      <c r="CE43" s="618"/>
      <c r="CF43" s="618"/>
      <c r="CG43" s="618"/>
      <c r="CH43" s="618"/>
      <c r="CI43" s="618"/>
      <c r="CJ43" s="618"/>
      <c r="CK43" s="618"/>
      <c r="CL43" s="618"/>
      <c r="CM43" s="618"/>
      <c r="CN43" s="618"/>
      <c r="CO43" s="618"/>
      <c r="CP43" s="618"/>
      <c r="CQ43" s="619"/>
      <c r="CR43" s="620">
        <v>106522</v>
      </c>
      <c r="CS43" s="633"/>
      <c r="CT43" s="633"/>
      <c r="CU43" s="633"/>
      <c r="CV43" s="633"/>
      <c r="CW43" s="633"/>
      <c r="CX43" s="633"/>
      <c r="CY43" s="634"/>
      <c r="CZ43" s="623">
        <v>0.2</v>
      </c>
      <c r="DA43" s="635"/>
      <c r="DB43" s="635"/>
      <c r="DC43" s="636"/>
      <c r="DD43" s="626">
        <v>106522</v>
      </c>
      <c r="DE43" s="633"/>
      <c r="DF43" s="633"/>
      <c r="DG43" s="633"/>
      <c r="DH43" s="633"/>
      <c r="DI43" s="633"/>
      <c r="DJ43" s="633"/>
      <c r="DK43" s="634"/>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2">
      <c r="B44" s="637" t="s">
        <v>344</v>
      </c>
      <c r="C44" s="637"/>
      <c r="D44" s="637"/>
      <c r="E44" s="637"/>
      <c r="F44" s="637"/>
      <c r="G44" s="637"/>
      <c r="H44" s="637"/>
      <c r="I44" s="637"/>
      <c r="J44" s="637"/>
      <c r="K44" s="637"/>
      <c r="L44" s="637"/>
      <c r="M44" s="637"/>
      <c r="N44" s="637"/>
      <c r="O44" s="637"/>
      <c r="P44" s="637"/>
      <c r="Q44" s="637"/>
      <c r="R44" s="637"/>
      <c r="S44" s="637"/>
      <c r="T44" s="637"/>
      <c r="U44" s="637"/>
      <c r="V44" s="637"/>
      <c r="W44" s="637"/>
      <c r="X44" s="637"/>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637"/>
      <c r="BG44" s="637"/>
      <c r="BH44" s="637"/>
      <c r="BI44" s="637"/>
      <c r="BJ44" s="637"/>
      <c r="BK44" s="637"/>
      <c r="BL44" s="637"/>
      <c r="BM44" s="637"/>
      <c r="BN44" s="637"/>
      <c r="BO44" s="637"/>
      <c r="BP44" s="637"/>
      <c r="BQ44" s="637"/>
      <c r="BR44" s="637"/>
      <c r="BS44" s="637"/>
      <c r="BT44" s="637"/>
      <c r="BU44" s="637"/>
      <c r="BV44" s="637"/>
      <c r="BW44" s="637"/>
      <c r="BX44" s="637"/>
      <c r="BY44" s="637"/>
      <c r="BZ44" s="637"/>
      <c r="CA44" s="637"/>
      <c r="CB44" s="637"/>
      <c r="CC44" s="638"/>
      <c r="CD44" s="639" t="s">
        <v>292</v>
      </c>
      <c r="CE44" s="640"/>
      <c r="CF44" s="617" t="s">
        <v>345</v>
      </c>
      <c r="CG44" s="618"/>
      <c r="CH44" s="618"/>
      <c r="CI44" s="618"/>
      <c r="CJ44" s="618"/>
      <c r="CK44" s="618"/>
      <c r="CL44" s="618"/>
      <c r="CM44" s="618"/>
      <c r="CN44" s="618"/>
      <c r="CO44" s="618"/>
      <c r="CP44" s="618"/>
      <c r="CQ44" s="619"/>
      <c r="CR44" s="620">
        <v>5417039</v>
      </c>
      <c r="CS44" s="621"/>
      <c r="CT44" s="621"/>
      <c r="CU44" s="621"/>
      <c r="CV44" s="621"/>
      <c r="CW44" s="621"/>
      <c r="CX44" s="621"/>
      <c r="CY44" s="622"/>
      <c r="CZ44" s="623">
        <v>9.1999999999999993</v>
      </c>
      <c r="DA44" s="624"/>
      <c r="DB44" s="624"/>
      <c r="DC44" s="625"/>
      <c r="DD44" s="626">
        <v>1171945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2">
      <c r="B45" s="637" t="s">
        <v>346</v>
      </c>
      <c r="C45" s="637"/>
      <c r="D45" s="637"/>
      <c r="E45" s="637"/>
      <c r="F45" s="637"/>
      <c r="G45" s="637"/>
      <c r="H45" s="637"/>
      <c r="I45" s="637"/>
      <c r="J45" s="637"/>
      <c r="K45" s="637"/>
      <c r="L45" s="637"/>
      <c r="M45" s="637"/>
      <c r="N45" s="637"/>
      <c r="O45" s="637"/>
      <c r="P45" s="637"/>
      <c r="Q45" s="637"/>
      <c r="R45" s="637"/>
      <c r="S45" s="637"/>
      <c r="T45" s="637"/>
      <c r="U45" s="637"/>
      <c r="V45" s="637"/>
      <c r="W45" s="637"/>
      <c r="X45" s="637"/>
      <c r="Y45" s="637"/>
      <c r="Z45" s="637"/>
      <c r="AA45" s="637"/>
      <c r="AB45" s="637"/>
      <c r="AC45" s="637"/>
      <c r="AD45" s="637"/>
      <c r="AE45" s="637"/>
      <c r="AF45" s="637"/>
      <c r="AG45" s="637"/>
      <c r="AH45" s="637"/>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637"/>
      <c r="BG45" s="637"/>
      <c r="BH45" s="637"/>
      <c r="BI45" s="637"/>
      <c r="BJ45" s="637"/>
      <c r="BK45" s="637"/>
      <c r="BL45" s="637"/>
      <c r="BM45" s="637"/>
      <c r="BN45" s="637"/>
      <c r="BO45" s="637"/>
      <c r="BP45" s="637"/>
      <c r="BQ45" s="637"/>
      <c r="BR45" s="637"/>
      <c r="BS45" s="637"/>
      <c r="BT45" s="637"/>
      <c r="BU45" s="637"/>
      <c r="BV45" s="637"/>
      <c r="BW45" s="637"/>
      <c r="BX45" s="637"/>
      <c r="BY45" s="637"/>
      <c r="BZ45" s="637"/>
      <c r="CA45" s="637"/>
      <c r="CB45" s="637"/>
      <c r="CC45" s="638"/>
      <c r="CD45" s="641"/>
      <c r="CE45" s="642"/>
      <c r="CF45" s="617" t="s">
        <v>347</v>
      </c>
      <c r="CG45" s="618"/>
      <c r="CH45" s="618"/>
      <c r="CI45" s="618"/>
      <c r="CJ45" s="618"/>
      <c r="CK45" s="618"/>
      <c r="CL45" s="618"/>
      <c r="CM45" s="618"/>
      <c r="CN45" s="618"/>
      <c r="CO45" s="618"/>
      <c r="CP45" s="618"/>
      <c r="CQ45" s="619"/>
      <c r="CR45" s="620">
        <v>997885</v>
      </c>
      <c r="CS45" s="633"/>
      <c r="CT45" s="633"/>
      <c r="CU45" s="633"/>
      <c r="CV45" s="633"/>
      <c r="CW45" s="633"/>
      <c r="CX45" s="633"/>
      <c r="CY45" s="634"/>
      <c r="CZ45" s="623">
        <v>1.7</v>
      </c>
      <c r="DA45" s="635"/>
      <c r="DB45" s="635"/>
      <c r="DC45" s="636"/>
      <c r="DD45" s="626">
        <v>36256</v>
      </c>
      <c r="DE45" s="633"/>
      <c r="DF45" s="633"/>
      <c r="DG45" s="633"/>
      <c r="DH45" s="633"/>
      <c r="DI45" s="633"/>
      <c r="DJ45" s="633"/>
      <c r="DK45" s="634"/>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2">
      <c r="B46" s="213"/>
      <c r="CD46" s="641"/>
      <c r="CE46" s="642"/>
      <c r="CF46" s="617" t="s">
        <v>348</v>
      </c>
      <c r="CG46" s="618"/>
      <c r="CH46" s="618"/>
      <c r="CI46" s="618"/>
      <c r="CJ46" s="618"/>
      <c r="CK46" s="618"/>
      <c r="CL46" s="618"/>
      <c r="CM46" s="618"/>
      <c r="CN46" s="618"/>
      <c r="CO46" s="618"/>
      <c r="CP46" s="618"/>
      <c r="CQ46" s="619"/>
      <c r="CR46" s="620">
        <v>4307589</v>
      </c>
      <c r="CS46" s="621"/>
      <c r="CT46" s="621"/>
      <c r="CU46" s="621"/>
      <c r="CV46" s="621"/>
      <c r="CW46" s="621"/>
      <c r="CX46" s="621"/>
      <c r="CY46" s="622"/>
      <c r="CZ46" s="623">
        <v>7.3</v>
      </c>
      <c r="DA46" s="624"/>
      <c r="DB46" s="624"/>
      <c r="DC46" s="625"/>
      <c r="DD46" s="626">
        <v>1111424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2">
      <c r="B47" s="213"/>
      <c r="CD47" s="641"/>
      <c r="CE47" s="642"/>
      <c r="CF47" s="617" t="s">
        <v>349</v>
      </c>
      <c r="CG47" s="618"/>
      <c r="CH47" s="618"/>
      <c r="CI47" s="618"/>
      <c r="CJ47" s="618"/>
      <c r="CK47" s="618"/>
      <c r="CL47" s="618"/>
      <c r="CM47" s="618"/>
      <c r="CN47" s="618"/>
      <c r="CO47" s="618"/>
      <c r="CP47" s="618"/>
      <c r="CQ47" s="619"/>
      <c r="CR47" s="620" t="s">
        <v>122</v>
      </c>
      <c r="CS47" s="633"/>
      <c r="CT47" s="633"/>
      <c r="CU47" s="633"/>
      <c r="CV47" s="633"/>
      <c r="CW47" s="633"/>
      <c r="CX47" s="633"/>
      <c r="CY47" s="634"/>
      <c r="CZ47" s="623" t="s">
        <v>122</v>
      </c>
      <c r="DA47" s="635"/>
      <c r="DB47" s="635"/>
      <c r="DC47" s="636"/>
      <c r="DD47" s="626" t="s">
        <v>122</v>
      </c>
      <c r="DE47" s="633"/>
      <c r="DF47" s="633"/>
      <c r="DG47" s="633"/>
      <c r="DH47" s="633"/>
      <c r="DI47" s="633"/>
      <c r="DJ47" s="633"/>
      <c r="DK47" s="634"/>
      <c r="DL47" s="627"/>
      <c r="DM47" s="628"/>
      <c r="DN47" s="628"/>
      <c r="DO47" s="628"/>
      <c r="DP47" s="628"/>
      <c r="DQ47" s="628"/>
      <c r="DR47" s="628"/>
      <c r="DS47" s="628"/>
      <c r="DT47" s="628"/>
      <c r="DU47" s="628"/>
      <c r="DV47" s="629"/>
      <c r="DW47" s="630"/>
      <c r="DX47" s="631"/>
      <c r="DY47" s="631"/>
      <c r="DZ47" s="631"/>
      <c r="EA47" s="631"/>
      <c r="EB47" s="631"/>
      <c r="EC47" s="632"/>
    </row>
    <row r="48" spans="2:133" ht="10.8" x14ac:dyDescent="0.2">
      <c r="B48" s="213"/>
      <c r="CD48" s="643"/>
      <c r="CE48" s="644"/>
      <c r="CF48" s="617" t="s">
        <v>350</v>
      </c>
      <c r="CG48" s="618"/>
      <c r="CH48" s="618"/>
      <c r="CI48" s="618"/>
      <c r="CJ48" s="618"/>
      <c r="CK48" s="618"/>
      <c r="CL48" s="618"/>
      <c r="CM48" s="618"/>
      <c r="CN48" s="618"/>
      <c r="CO48" s="618"/>
      <c r="CP48" s="618"/>
      <c r="CQ48" s="619"/>
      <c r="CR48" s="620" t="s">
        <v>122</v>
      </c>
      <c r="CS48" s="621"/>
      <c r="CT48" s="621"/>
      <c r="CU48" s="621"/>
      <c r="CV48" s="621"/>
      <c r="CW48" s="621"/>
      <c r="CX48" s="621"/>
      <c r="CY48" s="622"/>
      <c r="CZ48" s="623" t="s">
        <v>122</v>
      </c>
      <c r="DA48" s="624"/>
      <c r="DB48" s="624"/>
      <c r="DC48" s="625"/>
      <c r="DD48" s="626" t="s">
        <v>122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2:133" ht="11.25" customHeight="1" x14ac:dyDescent="0.2">
      <c r="B49" s="213"/>
      <c r="CD49" s="601" t="s">
        <v>351</v>
      </c>
      <c r="CE49" s="602"/>
      <c r="CF49" s="602"/>
      <c r="CG49" s="602"/>
      <c r="CH49" s="602"/>
      <c r="CI49" s="602"/>
      <c r="CJ49" s="602"/>
      <c r="CK49" s="602"/>
      <c r="CL49" s="602"/>
      <c r="CM49" s="602"/>
      <c r="CN49" s="602"/>
      <c r="CO49" s="602"/>
      <c r="CP49" s="602"/>
      <c r="CQ49" s="603"/>
      <c r="CR49" s="604">
        <v>58721826</v>
      </c>
      <c r="CS49" s="605"/>
      <c r="CT49" s="605"/>
      <c r="CU49" s="605"/>
      <c r="CV49" s="605"/>
      <c r="CW49" s="605"/>
      <c r="CX49" s="605"/>
      <c r="CY49" s="606"/>
      <c r="CZ49" s="607">
        <v>100</v>
      </c>
      <c r="DA49" s="608"/>
      <c r="DB49" s="608"/>
      <c r="DC49" s="609"/>
      <c r="DD49" s="610">
        <v>36307682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sheetData>
  <sheetProtection algorithmName="SHA-512" hashValue="ynANFk21gS9Tsf6uxaPaKcV0PzsPDWHLuBB7dY64S8Op3NoJarFmvg0Jc6ZG3Ne09aNYOk40okWVdd7GDIgPZA==" saltValue="YnUzaN/ZtpXvFniaxm/t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6" zoomScale="55" zoomScaleNormal="55" zoomScaleSheetLayoutView="70" workbookViewId="0">
      <selection activeCell="AU70" sqref="AU70:AY71"/>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0" t="s">
        <v>353</v>
      </c>
      <c r="DK2" s="1091"/>
      <c r="DL2" s="1091"/>
      <c r="DM2" s="1091"/>
      <c r="DN2" s="1091"/>
      <c r="DO2" s="1092"/>
      <c r="DP2" s="216"/>
      <c r="DQ2" s="1090" t="s">
        <v>354</v>
      </c>
      <c r="DR2" s="1091"/>
      <c r="DS2" s="1091"/>
      <c r="DT2" s="1091"/>
      <c r="DU2" s="1091"/>
      <c r="DV2" s="1091"/>
      <c r="DW2" s="1091"/>
      <c r="DX2" s="1091"/>
      <c r="DY2" s="1091"/>
      <c r="DZ2" s="109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0"/>
      <c r="BA4" s="220"/>
      <c r="BB4" s="220"/>
      <c r="BC4" s="220"/>
      <c r="BD4" s="220"/>
      <c r="BE4" s="221"/>
      <c r="BF4" s="221"/>
      <c r="BG4" s="221"/>
      <c r="BH4" s="221"/>
      <c r="BI4" s="221"/>
      <c r="BJ4" s="221"/>
      <c r="BK4" s="221"/>
      <c r="BL4" s="221"/>
      <c r="BM4" s="221"/>
      <c r="BN4" s="221"/>
      <c r="BO4" s="221"/>
      <c r="BP4" s="221"/>
      <c r="BQ4" s="729" t="s">
        <v>356</v>
      </c>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222"/>
    </row>
    <row r="5" spans="1:131" s="223" customFormat="1" ht="26.25" customHeight="1" x14ac:dyDescent="0.2">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3"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3" t="s">
        <v>371</v>
      </c>
      <c r="DH5" s="1084"/>
      <c r="DI5" s="1084"/>
      <c r="DJ5" s="1084"/>
      <c r="DK5" s="1085"/>
      <c r="DL5" s="1083" t="s">
        <v>372</v>
      </c>
      <c r="DM5" s="1084"/>
      <c r="DN5" s="1084"/>
      <c r="DO5" s="1084"/>
      <c r="DP5" s="1085"/>
      <c r="DQ5" s="1000" t="s">
        <v>373</v>
      </c>
      <c r="DR5" s="1001"/>
      <c r="DS5" s="1001"/>
      <c r="DT5" s="1001"/>
      <c r="DU5" s="1002"/>
      <c r="DV5" s="1000" t="s">
        <v>364</v>
      </c>
      <c r="DW5" s="1001"/>
      <c r="DX5" s="1001"/>
      <c r="DY5" s="1001"/>
      <c r="DZ5" s="1014"/>
      <c r="EA5" s="222"/>
    </row>
    <row r="6" spans="1:131" s="223" customFormat="1" ht="26.25" customHeight="1" thickBot="1" x14ac:dyDescent="0.25">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4"/>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6"/>
      <c r="DH6" s="1087"/>
      <c r="DI6" s="1087"/>
      <c r="DJ6" s="1087"/>
      <c r="DK6" s="1088"/>
      <c r="DL6" s="1086"/>
      <c r="DM6" s="1087"/>
      <c r="DN6" s="1087"/>
      <c r="DO6" s="1087"/>
      <c r="DP6" s="1088"/>
      <c r="DQ6" s="1003"/>
      <c r="DR6" s="1004"/>
      <c r="DS6" s="1004"/>
      <c r="DT6" s="1004"/>
      <c r="DU6" s="1005"/>
      <c r="DV6" s="1003"/>
      <c r="DW6" s="1004"/>
      <c r="DX6" s="1004"/>
      <c r="DY6" s="1004"/>
      <c r="DZ6" s="1015"/>
      <c r="EA6" s="222"/>
    </row>
    <row r="7" spans="1:131" s="223" customFormat="1" ht="26.25" customHeight="1" thickTop="1" x14ac:dyDescent="0.2">
      <c r="A7" s="224">
        <v>1</v>
      </c>
      <c r="B7" s="1046" t="s">
        <v>374</v>
      </c>
      <c r="C7" s="1047"/>
      <c r="D7" s="1047"/>
      <c r="E7" s="1047"/>
      <c r="F7" s="1047"/>
      <c r="G7" s="1047"/>
      <c r="H7" s="1047"/>
      <c r="I7" s="1047"/>
      <c r="J7" s="1047"/>
      <c r="K7" s="1047"/>
      <c r="L7" s="1047"/>
      <c r="M7" s="1047"/>
      <c r="N7" s="1047"/>
      <c r="O7" s="1047"/>
      <c r="P7" s="1048"/>
      <c r="Q7" s="1101">
        <v>61601</v>
      </c>
      <c r="R7" s="1102"/>
      <c r="S7" s="1102"/>
      <c r="T7" s="1102"/>
      <c r="U7" s="1102"/>
      <c r="V7" s="1102">
        <v>58772</v>
      </c>
      <c r="W7" s="1102"/>
      <c r="X7" s="1102"/>
      <c r="Y7" s="1102"/>
      <c r="Z7" s="1102"/>
      <c r="AA7" s="1102">
        <v>2829</v>
      </c>
      <c r="AB7" s="1102"/>
      <c r="AC7" s="1102"/>
      <c r="AD7" s="1102"/>
      <c r="AE7" s="1103"/>
      <c r="AF7" s="1104">
        <v>2577</v>
      </c>
      <c r="AG7" s="1105"/>
      <c r="AH7" s="1105"/>
      <c r="AI7" s="1105"/>
      <c r="AJ7" s="1106"/>
      <c r="AK7" s="1107" t="s">
        <v>546</v>
      </c>
      <c r="AL7" s="1108"/>
      <c r="AM7" s="1108"/>
      <c r="AN7" s="1108"/>
      <c r="AO7" s="1108"/>
      <c r="AP7" s="1108">
        <v>35770</v>
      </c>
      <c r="AQ7" s="1108"/>
      <c r="AR7" s="1108"/>
      <c r="AS7" s="1108"/>
      <c r="AT7" s="1108"/>
      <c r="AU7" s="1109"/>
      <c r="AV7" s="1109"/>
      <c r="AW7" s="1109"/>
      <c r="AX7" s="1109"/>
      <c r="AY7" s="1110"/>
      <c r="AZ7" s="220"/>
      <c r="BA7" s="220"/>
      <c r="BB7" s="220"/>
      <c r="BC7" s="220"/>
      <c r="BD7" s="220"/>
      <c r="BE7" s="221"/>
      <c r="BF7" s="221"/>
      <c r="BG7" s="221"/>
      <c r="BH7" s="221"/>
      <c r="BI7" s="221"/>
      <c r="BJ7" s="221"/>
      <c r="BK7" s="221"/>
      <c r="BL7" s="221"/>
      <c r="BM7" s="221"/>
      <c r="BN7" s="221"/>
      <c r="BO7" s="221"/>
      <c r="BP7" s="221"/>
      <c r="BQ7" s="224">
        <v>1</v>
      </c>
      <c r="BR7" s="225"/>
      <c r="BS7" s="1098" t="s">
        <v>547</v>
      </c>
      <c r="BT7" s="1099"/>
      <c r="BU7" s="1099"/>
      <c r="BV7" s="1099"/>
      <c r="BW7" s="1099"/>
      <c r="BX7" s="1099"/>
      <c r="BY7" s="1099"/>
      <c r="BZ7" s="1099"/>
      <c r="CA7" s="1099"/>
      <c r="CB7" s="1099"/>
      <c r="CC7" s="1099"/>
      <c r="CD7" s="1099"/>
      <c r="CE7" s="1099"/>
      <c r="CF7" s="1099"/>
      <c r="CG7" s="1111"/>
      <c r="CH7" s="1095">
        <v>-1</v>
      </c>
      <c r="CI7" s="1096"/>
      <c r="CJ7" s="1096"/>
      <c r="CK7" s="1096"/>
      <c r="CL7" s="1097"/>
      <c r="CM7" s="1095">
        <v>927</v>
      </c>
      <c r="CN7" s="1096"/>
      <c r="CO7" s="1096"/>
      <c r="CP7" s="1096"/>
      <c r="CQ7" s="1097"/>
      <c r="CR7" s="1095">
        <v>500</v>
      </c>
      <c r="CS7" s="1096"/>
      <c r="CT7" s="1096"/>
      <c r="CU7" s="1096"/>
      <c r="CV7" s="1097"/>
      <c r="CW7" s="1095" t="s">
        <v>546</v>
      </c>
      <c r="CX7" s="1096"/>
      <c r="CY7" s="1096"/>
      <c r="CZ7" s="1096"/>
      <c r="DA7" s="1097"/>
      <c r="DB7" s="1095" t="s">
        <v>546</v>
      </c>
      <c r="DC7" s="1096"/>
      <c r="DD7" s="1096"/>
      <c r="DE7" s="1096"/>
      <c r="DF7" s="1097"/>
      <c r="DG7" s="1095" t="s">
        <v>546</v>
      </c>
      <c r="DH7" s="1096"/>
      <c r="DI7" s="1096"/>
      <c r="DJ7" s="1096"/>
      <c r="DK7" s="1097"/>
      <c r="DL7" s="1095" t="s">
        <v>546</v>
      </c>
      <c r="DM7" s="1096"/>
      <c r="DN7" s="1096"/>
      <c r="DO7" s="1096"/>
      <c r="DP7" s="1097"/>
      <c r="DQ7" s="1095" t="s">
        <v>546</v>
      </c>
      <c r="DR7" s="1096"/>
      <c r="DS7" s="1096"/>
      <c r="DT7" s="1096"/>
      <c r="DU7" s="1097"/>
      <c r="DV7" s="1098"/>
      <c r="DW7" s="1099"/>
      <c r="DX7" s="1099"/>
      <c r="DY7" s="1099"/>
      <c r="DZ7" s="1100"/>
      <c r="EA7" s="222"/>
    </row>
    <row r="8" spans="1:131" s="223" customFormat="1" ht="26.25" customHeight="1" x14ac:dyDescent="0.2">
      <c r="A8" s="226">
        <v>2</v>
      </c>
      <c r="B8" s="1029"/>
      <c r="C8" s="1030"/>
      <c r="D8" s="1030"/>
      <c r="E8" s="1030"/>
      <c r="F8" s="1030"/>
      <c r="G8" s="1030"/>
      <c r="H8" s="1030"/>
      <c r="I8" s="1030"/>
      <c r="J8" s="1030"/>
      <c r="K8" s="1030"/>
      <c r="L8" s="1030"/>
      <c r="M8" s="1030"/>
      <c r="N8" s="1030"/>
      <c r="O8" s="1030"/>
      <c r="P8" s="1031"/>
      <c r="Q8" s="1037"/>
      <c r="R8" s="1038"/>
      <c r="S8" s="1038"/>
      <c r="T8" s="1038"/>
      <c r="U8" s="1038"/>
      <c r="V8" s="1038"/>
      <c r="W8" s="1038"/>
      <c r="X8" s="1038"/>
      <c r="Y8" s="1038"/>
      <c r="Z8" s="1038"/>
      <c r="AA8" s="1038"/>
      <c r="AB8" s="1038"/>
      <c r="AC8" s="1038"/>
      <c r="AD8" s="1038"/>
      <c r="AE8" s="1039"/>
      <c r="AF8" s="1034"/>
      <c r="AG8" s="1035"/>
      <c r="AH8" s="1035"/>
      <c r="AI8" s="1035"/>
      <c r="AJ8" s="1036"/>
      <c r="AK8" s="1079"/>
      <c r="AL8" s="1080"/>
      <c r="AM8" s="1080"/>
      <c r="AN8" s="1080"/>
      <c r="AO8" s="1080"/>
      <c r="AP8" s="1080"/>
      <c r="AQ8" s="1080"/>
      <c r="AR8" s="1080"/>
      <c r="AS8" s="1080"/>
      <c r="AT8" s="1080"/>
      <c r="AU8" s="1081"/>
      <c r="AV8" s="1081"/>
      <c r="AW8" s="1081"/>
      <c r="AX8" s="1081"/>
      <c r="AY8" s="1082"/>
      <c r="AZ8" s="220"/>
      <c r="BA8" s="220"/>
      <c r="BB8" s="220"/>
      <c r="BC8" s="220"/>
      <c r="BD8" s="220"/>
      <c r="BE8" s="221"/>
      <c r="BF8" s="221"/>
      <c r="BG8" s="221"/>
      <c r="BH8" s="221"/>
      <c r="BI8" s="221"/>
      <c r="BJ8" s="221"/>
      <c r="BK8" s="221"/>
      <c r="BL8" s="221"/>
      <c r="BM8" s="221"/>
      <c r="BN8" s="221"/>
      <c r="BO8" s="221"/>
      <c r="BP8" s="221"/>
      <c r="BQ8" s="226">
        <v>2</v>
      </c>
      <c r="BR8" s="227"/>
      <c r="BS8" s="991" t="s">
        <v>548</v>
      </c>
      <c r="BT8" s="992"/>
      <c r="BU8" s="992"/>
      <c r="BV8" s="992"/>
      <c r="BW8" s="992"/>
      <c r="BX8" s="992"/>
      <c r="BY8" s="992"/>
      <c r="BZ8" s="992"/>
      <c r="CA8" s="992"/>
      <c r="CB8" s="992"/>
      <c r="CC8" s="992"/>
      <c r="CD8" s="992"/>
      <c r="CE8" s="992"/>
      <c r="CF8" s="992"/>
      <c r="CG8" s="1013"/>
      <c r="CH8" s="988">
        <v>3</v>
      </c>
      <c r="CI8" s="989"/>
      <c r="CJ8" s="989"/>
      <c r="CK8" s="989"/>
      <c r="CL8" s="990"/>
      <c r="CM8" s="988">
        <v>38</v>
      </c>
      <c r="CN8" s="989"/>
      <c r="CO8" s="989"/>
      <c r="CP8" s="989"/>
      <c r="CQ8" s="990"/>
      <c r="CR8" s="988">
        <v>20</v>
      </c>
      <c r="CS8" s="989"/>
      <c r="CT8" s="989"/>
      <c r="CU8" s="989"/>
      <c r="CV8" s="990"/>
      <c r="CW8" s="988">
        <v>15</v>
      </c>
      <c r="CX8" s="989"/>
      <c r="CY8" s="989"/>
      <c r="CZ8" s="989"/>
      <c r="DA8" s="990"/>
      <c r="DB8" s="988" t="s">
        <v>546</v>
      </c>
      <c r="DC8" s="989"/>
      <c r="DD8" s="989"/>
      <c r="DE8" s="989"/>
      <c r="DF8" s="990"/>
      <c r="DG8" s="988" t="s">
        <v>546</v>
      </c>
      <c r="DH8" s="989"/>
      <c r="DI8" s="989"/>
      <c r="DJ8" s="989"/>
      <c r="DK8" s="990"/>
      <c r="DL8" s="988" t="s">
        <v>546</v>
      </c>
      <c r="DM8" s="989"/>
      <c r="DN8" s="989"/>
      <c r="DO8" s="989"/>
      <c r="DP8" s="990"/>
      <c r="DQ8" s="988" t="s">
        <v>546</v>
      </c>
      <c r="DR8" s="989"/>
      <c r="DS8" s="989"/>
      <c r="DT8" s="989"/>
      <c r="DU8" s="990"/>
      <c r="DV8" s="991"/>
      <c r="DW8" s="992"/>
      <c r="DX8" s="992"/>
      <c r="DY8" s="992"/>
      <c r="DZ8" s="993"/>
      <c r="EA8" s="222"/>
    </row>
    <row r="9" spans="1:131" s="223" customFormat="1" ht="26.25" customHeight="1" x14ac:dyDescent="0.2">
      <c r="A9" s="226">
        <v>3</v>
      </c>
      <c r="B9" s="1029"/>
      <c r="C9" s="1030"/>
      <c r="D9" s="1030"/>
      <c r="E9" s="1030"/>
      <c r="F9" s="1030"/>
      <c r="G9" s="1030"/>
      <c r="H9" s="1030"/>
      <c r="I9" s="1030"/>
      <c r="J9" s="1030"/>
      <c r="K9" s="1030"/>
      <c r="L9" s="1030"/>
      <c r="M9" s="1030"/>
      <c r="N9" s="1030"/>
      <c r="O9" s="1030"/>
      <c r="P9" s="1031"/>
      <c r="Q9" s="1037"/>
      <c r="R9" s="1038"/>
      <c r="S9" s="1038"/>
      <c r="T9" s="1038"/>
      <c r="U9" s="1038"/>
      <c r="V9" s="1038"/>
      <c r="W9" s="1038"/>
      <c r="X9" s="1038"/>
      <c r="Y9" s="1038"/>
      <c r="Z9" s="1038"/>
      <c r="AA9" s="1038"/>
      <c r="AB9" s="1038"/>
      <c r="AC9" s="1038"/>
      <c r="AD9" s="1038"/>
      <c r="AE9" s="1039"/>
      <c r="AF9" s="1034"/>
      <c r="AG9" s="1035"/>
      <c r="AH9" s="1035"/>
      <c r="AI9" s="1035"/>
      <c r="AJ9" s="1036"/>
      <c r="AK9" s="1079"/>
      <c r="AL9" s="1080"/>
      <c r="AM9" s="1080"/>
      <c r="AN9" s="1080"/>
      <c r="AO9" s="1080"/>
      <c r="AP9" s="1080"/>
      <c r="AQ9" s="1080"/>
      <c r="AR9" s="1080"/>
      <c r="AS9" s="1080"/>
      <c r="AT9" s="1080"/>
      <c r="AU9" s="1081"/>
      <c r="AV9" s="1081"/>
      <c r="AW9" s="1081"/>
      <c r="AX9" s="1081"/>
      <c r="AY9" s="1082"/>
      <c r="AZ9" s="220"/>
      <c r="BA9" s="220"/>
      <c r="BB9" s="220"/>
      <c r="BC9" s="220"/>
      <c r="BD9" s="220"/>
      <c r="BE9" s="221"/>
      <c r="BF9" s="221"/>
      <c r="BG9" s="221"/>
      <c r="BH9" s="221"/>
      <c r="BI9" s="221"/>
      <c r="BJ9" s="221"/>
      <c r="BK9" s="221"/>
      <c r="BL9" s="221"/>
      <c r="BM9" s="221"/>
      <c r="BN9" s="221"/>
      <c r="BO9" s="221"/>
      <c r="BP9" s="221"/>
      <c r="BQ9" s="226">
        <v>3</v>
      </c>
      <c r="BR9" s="227"/>
      <c r="BS9" s="991" t="s">
        <v>549</v>
      </c>
      <c r="BT9" s="992"/>
      <c r="BU9" s="992"/>
      <c r="BV9" s="992"/>
      <c r="BW9" s="992"/>
      <c r="BX9" s="992"/>
      <c r="BY9" s="992"/>
      <c r="BZ9" s="992"/>
      <c r="CA9" s="992"/>
      <c r="CB9" s="992"/>
      <c r="CC9" s="992"/>
      <c r="CD9" s="992"/>
      <c r="CE9" s="992"/>
      <c r="CF9" s="992"/>
      <c r="CG9" s="1013"/>
      <c r="CH9" s="988">
        <v>4</v>
      </c>
      <c r="CI9" s="989"/>
      <c r="CJ9" s="989"/>
      <c r="CK9" s="989"/>
      <c r="CL9" s="990"/>
      <c r="CM9" s="988">
        <v>377</v>
      </c>
      <c r="CN9" s="989"/>
      <c r="CO9" s="989"/>
      <c r="CP9" s="989"/>
      <c r="CQ9" s="990"/>
      <c r="CR9" s="988">
        <v>5</v>
      </c>
      <c r="CS9" s="989"/>
      <c r="CT9" s="989"/>
      <c r="CU9" s="989"/>
      <c r="CV9" s="990"/>
      <c r="CW9" s="988" t="s">
        <v>546</v>
      </c>
      <c r="CX9" s="989"/>
      <c r="CY9" s="989"/>
      <c r="CZ9" s="989"/>
      <c r="DA9" s="990"/>
      <c r="DB9" s="988" t="s">
        <v>546</v>
      </c>
      <c r="DC9" s="989"/>
      <c r="DD9" s="989"/>
      <c r="DE9" s="989"/>
      <c r="DF9" s="990"/>
      <c r="DG9" s="988">
        <v>100</v>
      </c>
      <c r="DH9" s="989"/>
      <c r="DI9" s="989"/>
      <c r="DJ9" s="989"/>
      <c r="DK9" s="990"/>
      <c r="DL9" s="988" t="s">
        <v>546</v>
      </c>
      <c r="DM9" s="989"/>
      <c r="DN9" s="989"/>
      <c r="DO9" s="989"/>
      <c r="DP9" s="990"/>
      <c r="DQ9" s="988" t="s">
        <v>546</v>
      </c>
      <c r="DR9" s="989"/>
      <c r="DS9" s="989"/>
      <c r="DT9" s="989"/>
      <c r="DU9" s="990"/>
      <c r="DV9" s="991"/>
      <c r="DW9" s="992"/>
      <c r="DX9" s="992"/>
      <c r="DY9" s="992"/>
      <c r="DZ9" s="993"/>
      <c r="EA9" s="222"/>
    </row>
    <row r="10" spans="1:131" s="223" customFormat="1" ht="26.25" customHeight="1" x14ac:dyDescent="0.2">
      <c r="A10" s="226">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20"/>
      <c r="BA10" s="220"/>
      <c r="BB10" s="220"/>
      <c r="BC10" s="220"/>
      <c r="BD10" s="220"/>
      <c r="BE10" s="221"/>
      <c r="BF10" s="221"/>
      <c r="BG10" s="221"/>
      <c r="BH10" s="221"/>
      <c r="BI10" s="221"/>
      <c r="BJ10" s="221"/>
      <c r="BK10" s="221"/>
      <c r="BL10" s="221"/>
      <c r="BM10" s="221"/>
      <c r="BN10" s="221"/>
      <c r="BO10" s="221"/>
      <c r="BP10" s="221"/>
      <c r="BQ10" s="226">
        <v>4</v>
      </c>
      <c r="BR10" s="227"/>
      <c r="BS10" s="991" t="s">
        <v>550</v>
      </c>
      <c r="BT10" s="992"/>
      <c r="BU10" s="992"/>
      <c r="BV10" s="992"/>
      <c r="BW10" s="992"/>
      <c r="BX10" s="992"/>
      <c r="BY10" s="992"/>
      <c r="BZ10" s="992"/>
      <c r="CA10" s="992"/>
      <c r="CB10" s="992"/>
      <c r="CC10" s="992"/>
      <c r="CD10" s="992"/>
      <c r="CE10" s="992"/>
      <c r="CF10" s="992"/>
      <c r="CG10" s="1013"/>
      <c r="CH10" s="988">
        <v>45</v>
      </c>
      <c r="CI10" s="989"/>
      <c r="CJ10" s="989"/>
      <c r="CK10" s="989"/>
      <c r="CL10" s="990"/>
      <c r="CM10" s="988">
        <v>331</v>
      </c>
      <c r="CN10" s="989"/>
      <c r="CO10" s="989"/>
      <c r="CP10" s="989"/>
      <c r="CQ10" s="990"/>
      <c r="CR10" s="988">
        <v>25</v>
      </c>
      <c r="CS10" s="989"/>
      <c r="CT10" s="989"/>
      <c r="CU10" s="989"/>
      <c r="CV10" s="990"/>
      <c r="CW10" s="988" t="s">
        <v>546</v>
      </c>
      <c r="CX10" s="989"/>
      <c r="CY10" s="989"/>
      <c r="CZ10" s="989"/>
      <c r="DA10" s="990"/>
      <c r="DB10" s="988" t="s">
        <v>546</v>
      </c>
      <c r="DC10" s="989"/>
      <c r="DD10" s="989"/>
      <c r="DE10" s="989"/>
      <c r="DF10" s="990"/>
      <c r="DG10" s="988" t="s">
        <v>546</v>
      </c>
      <c r="DH10" s="989"/>
      <c r="DI10" s="989"/>
      <c r="DJ10" s="989"/>
      <c r="DK10" s="990"/>
      <c r="DL10" s="988" t="s">
        <v>546</v>
      </c>
      <c r="DM10" s="989"/>
      <c r="DN10" s="989"/>
      <c r="DO10" s="989"/>
      <c r="DP10" s="990"/>
      <c r="DQ10" s="988" t="s">
        <v>546</v>
      </c>
      <c r="DR10" s="989"/>
      <c r="DS10" s="989"/>
      <c r="DT10" s="989"/>
      <c r="DU10" s="990"/>
      <c r="DV10" s="991"/>
      <c r="DW10" s="992"/>
      <c r="DX10" s="992"/>
      <c r="DY10" s="992"/>
      <c r="DZ10" s="993"/>
      <c r="EA10" s="222"/>
    </row>
    <row r="11" spans="1:131" s="223" customFormat="1" ht="26.25" customHeight="1" x14ac:dyDescent="0.2">
      <c r="A11" s="226">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20"/>
      <c r="BA11" s="220"/>
      <c r="BB11" s="220"/>
      <c r="BC11" s="220"/>
      <c r="BD11" s="220"/>
      <c r="BE11" s="221"/>
      <c r="BF11" s="221"/>
      <c r="BG11" s="221"/>
      <c r="BH11" s="221"/>
      <c r="BI11" s="221"/>
      <c r="BJ11" s="221"/>
      <c r="BK11" s="221"/>
      <c r="BL11" s="221"/>
      <c r="BM11" s="221"/>
      <c r="BN11" s="221"/>
      <c r="BO11" s="221"/>
      <c r="BP11" s="221"/>
      <c r="BQ11" s="226">
        <v>5</v>
      </c>
      <c r="BR11" s="227"/>
      <c r="BS11" s="991" t="s">
        <v>551</v>
      </c>
      <c r="BT11" s="992"/>
      <c r="BU11" s="992"/>
      <c r="BV11" s="992"/>
      <c r="BW11" s="992"/>
      <c r="BX11" s="992"/>
      <c r="BY11" s="992"/>
      <c r="BZ11" s="992"/>
      <c r="CA11" s="992"/>
      <c r="CB11" s="992"/>
      <c r="CC11" s="992"/>
      <c r="CD11" s="992"/>
      <c r="CE11" s="992"/>
      <c r="CF11" s="992"/>
      <c r="CG11" s="1013"/>
      <c r="CH11" s="988">
        <v>-10</v>
      </c>
      <c r="CI11" s="989"/>
      <c r="CJ11" s="989"/>
      <c r="CK11" s="989"/>
      <c r="CL11" s="990"/>
      <c r="CM11" s="988">
        <v>87</v>
      </c>
      <c r="CN11" s="989"/>
      <c r="CO11" s="989"/>
      <c r="CP11" s="989"/>
      <c r="CQ11" s="990"/>
      <c r="CR11" s="988">
        <v>16</v>
      </c>
      <c r="CS11" s="989"/>
      <c r="CT11" s="989"/>
      <c r="CU11" s="989"/>
      <c r="CV11" s="990"/>
      <c r="CW11" s="988">
        <v>10</v>
      </c>
      <c r="CX11" s="989"/>
      <c r="CY11" s="989"/>
      <c r="CZ11" s="989"/>
      <c r="DA11" s="990"/>
      <c r="DB11" s="988" t="s">
        <v>546</v>
      </c>
      <c r="DC11" s="989"/>
      <c r="DD11" s="989"/>
      <c r="DE11" s="989"/>
      <c r="DF11" s="990"/>
      <c r="DG11" s="988">
        <v>0</v>
      </c>
      <c r="DH11" s="989"/>
      <c r="DI11" s="989"/>
      <c r="DJ11" s="989"/>
      <c r="DK11" s="990"/>
      <c r="DL11" s="988" t="s">
        <v>546</v>
      </c>
      <c r="DM11" s="989"/>
      <c r="DN11" s="989"/>
      <c r="DO11" s="989"/>
      <c r="DP11" s="990"/>
      <c r="DQ11" s="988" t="s">
        <v>546</v>
      </c>
      <c r="DR11" s="989"/>
      <c r="DS11" s="989"/>
      <c r="DT11" s="989"/>
      <c r="DU11" s="990"/>
      <c r="DV11" s="991"/>
      <c r="DW11" s="992"/>
      <c r="DX11" s="992"/>
      <c r="DY11" s="992"/>
      <c r="DZ11" s="993"/>
      <c r="EA11" s="222"/>
    </row>
    <row r="12" spans="1:131" s="223" customFormat="1" ht="26.25" customHeight="1" x14ac:dyDescent="0.2">
      <c r="A12" s="226">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20"/>
      <c r="BA12" s="220"/>
      <c r="BB12" s="220"/>
      <c r="BC12" s="220"/>
      <c r="BD12" s="220"/>
      <c r="BE12" s="221"/>
      <c r="BF12" s="221"/>
      <c r="BG12" s="221"/>
      <c r="BH12" s="221"/>
      <c r="BI12" s="221"/>
      <c r="BJ12" s="221"/>
      <c r="BK12" s="221"/>
      <c r="BL12" s="221"/>
      <c r="BM12" s="221"/>
      <c r="BN12" s="221"/>
      <c r="BO12" s="221"/>
      <c r="BP12" s="221"/>
      <c r="BQ12" s="226">
        <v>6</v>
      </c>
      <c r="BR12" s="227"/>
      <c r="BS12" s="991" t="s">
        <v>552</v>
      </c>
      <c r="BT12" s="992"/>
      <c r="BU12" s="992"/>
      <c r="BV12" s="992"/>
      <c r="BW12" s="992"/>
      <c r="BX12" s="992"/>
      <c r="BY12" s="992"/>
      <c r="BZ12" s="992"/>
      <c r="CA12" s="992"/>
      <c r="CB12" s="992"/>
      <c r="CC12" s="992"/>
      <c r="CD12" s="992"/>
      <c r="CE12" s="992"/>
      <c r="CF12" s="992"/>
      <c r="CG12" s="1013"/>
      <c r="CH12" s="988">
        <v>0</v>
      </c>
      <c r="CI12" s="989"/>
      <c r="CJ12" s="989"/>
      <c r="CK12" s="989"/>
      <c r="CL12" s="990"/>
      <c r="CM12" s="988">
        <v>69</v>
      </c>
      <c r="CN12" s="989"/>
      <c r="CO12" s="989"/>
      <c r="CP12" s="989"/>
      <c r="CQ12" s="990"/>
      <c r="CR12" s="988">
        <v>25</v>
      </c>
      <c r="CS12" s="989"/>
      <c r="CT12" s="989"/>
      <c r="CU12" s="989"/>
      <c r="CV12" s="990"/>
      <c r="CW12" s="988"/>
      <c r="CX12" s="989"/>
      <c r="CY12" s="989"/>
      <c r="CZ12" s="989"/>
      <c r="DA12" s="990"/>
      <c r="DB12" s="988" t="s">
        <v>546</v>
      </c>
      <c r="DC12" s="989"/>
      <c r="DD12" s="989"/>
      <c r="DE12" s="989"/>
      <c r="DF12" s="990"/>
      <c r="DG12" s="988"/>
      <c r="DH12" s="989"/>
      <c r="DI12" s="989"/>
      <c r="DJ12" s="989"/>
      <c r="DK12" s="990"/>
      <c r="DL12" s="988" t="s">
        <v>546</v>
      </c>
      <c r="DM12" s="989"/>
      <c r="DN12" s="989"/>
      <c r="DO12" s="989"/>
      <c r="DP12" s="990"/>
      <c r="DQ12" s="988" t="s">
        <v>546</v>
      </c>
      <c r="DR12" s="989"/>
      <c r="DS12" s="989"/>
      <c r="DT12" s="989"/>
      <c r="DU12" s="990"/>
      <c r="DV12" s="991"/>
      <c r="DW12" s="992"/>
      <c r="DX12" s="992"/>
      <c r="DY12" s="992"/>
      <c r="DZ12" s="993"/>
      <c r="EA12" s="222"/>
    </row>
    <row r="13" spans="1:131" s="223" customFormat="1" ht="26.25" customHeight="1" x14ac:dyDescent="0.2">
      <c r="A13" s="226">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20"/>
      <c r="BA13" s="220"/>
      <c r="BB13" s="220"/>
      <c r="BC13" s="220"/>
      <c r="BD13" s="220"/>
      <c r="BE13" s="221"/>
      <c r="BF13" s="221"/>
      <c r="BG13" s="221"/>
      <c r="BH13" s="221"/>
      <c r="BI13" s="221"/>
      <c r="BJ13" s="221"/>
      <c r="BK13" s="221"/>
      <c r="BL13" s="221"/>
      <c r="BM13" s="221"/>
      <c r="BN13" s="221"/>
      <c r="BO13" s="221"/>
      <c r="BP13" s="221"/>
      <c r="BQ13" s="226">
        <v>7</v>
      </c>
      <c r="BR13" s="227"/>
      <c r="BS13" s="991"/>
      <c r="BT13" s="992"/>
      <c r="BU13" s="992"/>
      <c r="BV13" s="992"/>
      <c r="BW13" s="992"/>
      <c r="BX13" s="992"/>
      <c r="BY13" s="992"/>
      <c r="BZ13" s="992"/>
      <c r="CA13" s="992"/>
      <c r="CB13" s="992"/>
      <c r="CC13" s="992"/>
      <c r="CD13" s="992"/>
      <c r="CE13" s="992"/>
      <c r="CF13" s="992"/>
      <c r="CG13" s="1013"/>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22"/>
    </row>
    <row r="14" spans="1:131" s="223" customFormat="1" ht="26.25" customHeight="1" x14ac:dyDescent="0.2">
      <c r="A14" s="226">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20"/>
      <c r="BA14" s="220"/>
      <c r="BB14" s="220"/>
      <c r="BC14" s="220"/>
      <c r="BD14" s="220"/>
      <c r="BE14" s="221"/>
      <c r="BF14" s="221"/>
      <c r="BG14" s="221"/>
      <c r="BH14" s="221"/>
      <c r="BI14" s="221"/>
      <c r="BJ14" s="221"/>
      <c r="BK14" s="221"/>
      <c r="BL14" s="221"/>
      <c r="BM14" s="221"/>
      <c r="BN14" s="221"/>
      <c r="BO14" s="221"/>
      <c r="BP14" s="221"/>
      <c r="BQ14" s="226">
        <v>8</v>
      </c>
      <c r="BR14" s="227"/>
      <c r="BS14" s="991"/>
      <c r="BT14" s="992"/>
      <c r="BU14" s="992"/>
      <c r="BV14" s="992"/>
      <c r="BW14" s="992"/>
      <c r="BX14" s="992"/>
      <c r="BY14" s="992"/>
      <c r="BZ14" s="992"/>
      <c r="CA14" s="992"/>
      <c r="CB14" s="992"/>
      <c r="CC14" s="992"/>
      <c r="CD14" s="992"/>
      <c r="CE14" s="992"/>
      <c r="CF14" s="992"/>
      <c r="CG14" s="1013"/>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22"/>
    </row>
    <row r="15" spans="1:131" s="223" customFormat="1" ht="26.25" customHeight="1" x14ac:dyDescent="0.2">
      <c r="A15" s="226">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20"/>
      <c r="BA15" s="220"/>
      <c r="BB15" s="220"/>
      <c r="BC15" s="220"/>
      <c r="BD15" s="220"/>
      <c r="BE15" s="221"/>
      <c r="BF15" s="221"/>
      <c r="BG15" s="221"/>
      <c r="BH15" s="221"/>
      <c r="BI15" s="221"/>
      <c r="BJ15" s="221"/>
      <c r="BK15" s="221"/>
      <c r="BL15" s="221"/>
      <c r="BM15" s="221"/>
      <c r="BN15" s="221"/>
      <c r="BO15" s="221"/>
      <c r="BP15" s="221"/>
      <c r="BQ15" s="226">
        <v>9</v>
      </c>
      <c r="BR15" s="227"/>
      <c r="BS15" s="991"/>
      <c r="BT15" s="992"/>
      <c r="BU15" s="992"/>
      <c r="BV15" s="992"/>
      <c r="BW15" s="992"/>
      <c r="BX15" s="992"/>
      <c r="BY15" s="992"/>
      <c r="BZ15" s="992"/>
      <c r="CA15" s="992"/>
      <c r="CB15" s="992"/>
      <c r="CC15" s="992"/>
      <c r="CD15" s="992"/>
      <c r="CE15" s="992"/>
      <c r="CF15" s="992"/>
      <c r="CG15" s="1013"/>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22"/>
    </row>
    <row r="16" spans="1:131" s="223" customFormat="1" ht="26.25" customHeight="1" x14ac:dyDescent="0.2">
      <c r="A16" s="226">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20"/>
      <c r="BA16" s="220"/>
      <c r="BB16" s="220"/>
      <c r="BC16" s="220"/>
      <c r="BD16" s="220"/>
      <c r="BE16" s="221"/>
      <c r="BF16" s="221"/>
      <c r="BG16" s="221"/>
      <c r="BH16" s="221"/>
      <c r="BI16" s="221"/>
      <c r="BJ16" s="221"/>
      <c r="BK16" s="221"/>
      <c r="BL16" s="221"/>
      <c r="BM16" s="221"/>
      <c r="BN16" s="221"/>
      <c r="BO16" s="221"/>
      <c r="BP16" s="221"/>
      <c r="BQ16" s="226">
        <v>10</v>
      </c>
      <c r="BR16" s="227"/>
      <c r="BS16" s="991"/>
      <c r="BT16" s="992"/>
      <c r="BU16" s="992"/>
      <c r="BV16" s="992"/>
      <c r="BW16" s="992"/>
      <c r="BX16" s="992"/>
      <c r="BY16" s="992"/>
      <c r="BZ16" s="992"/>
      <c r="CA16" s="992"/>
      <c r="CB16" s="992"/>
      <c r="CC16" s="992"/>
      <c r="CD16" s="992"/>
      <c r="CE16" s="992"/>
      <c r="CF16" s="992"/>
      <c r="CG16" s="1013"/>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22"/>
    </row>
    <row r="17" spans="1:131" s="223" customFormat="1" ht="26.25" customHeight="1" x14ac:dyDescent="0.2">
      <c r="A17" s="226">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20"/>
      <c r="BA17" s="220"/>
      <c r="BB17" s="220"/>
      <c r="BC17" s="220"/>
      <c r="BD17" s="220"/>
      <c r="BE17" s="221"/>
      <c r="BF17" s="221"/>
      <c r="BG17" s="221"/>
      <c r="BH17" s="221"/>
      <c r="BI17" s="221"/>
      <c r="BJ17" s="221"/>
      <c r="BK17" s="221"/>
      <c r="BL17" s="221"/>
      <c r="BM17" s="221"/>
      <c r="BN17" s="221"/>
      <c r="BO17" s="221"/>
      <c r="BP17" s="221"/>
      <c r="BQ17" s="226">
        <v>11</v>
      </c>
      <c r="BR17" s="227"/>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22"/>
    </row>
    <row r="18" spans="1:131" s="223" customFormat="1" ht="26.25" customHeight="1" x14ac:dyDescent="0.2">
      <c r="A18" s="226">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20"/>
      <c r="BA18" s="220"/>
      <c r="BB18" s="220"/>
      <c r="BC18" s="220"/>
      <c r="BD18" s="220"/>
      <c r="BE18" s="221"/>
      <c r="BF18" s="221"/>
      <c r="BG18" s="221"/>
      <c r="BH18" s="221"/>
      <c r="BI18" s="221"/>
      <c r="BJ18" s="221"/>
      <c r="BK18" s="221"/>
      <c r="BL18" s="221"/>
      <c r="BM18" s="221"/>
      <c r="BN18" s="221"/>
      <c r="BO18" s="221"/>
      <c r="BP18" s="221"/>
      <c r="BQ18" s="226">
        <v>12</v>
      </c>
      <c r="BR18" s="227"/>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22"/>
    </row>
    <row r="19" spans="1:131" s="223" customFormat="1" ht="26.25" customHeight="1" x14ac:dyDescent="0.2">
      <c r="A19" s="226">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20"/>
      <c r="BA19" s="220"/>
      <c r="BB19" s="220"/>
      <c r="BC19" s="220"/>
      <c r="BD19" s="220"/>
      <c r="BE19" s="221"/>
      <c r="BF19" s="221"/>
      <c r="BG19" s="221"/>
      <c r="BH19" s="221"/>
      <c r="BI19" s="221"/>
      <c r="BJ19" s="221"/>
      <c r="BK19" s="221"/>
      <c r="BL19" s="221"/>
      <c r="BM19" s="221"/>
      <c r="BN19" s="221"/>
      <c r="BO19" s="221"/>
      <c r="BP19" s="221"/>
      <c r="BQ19" s="226">
        <v>13</v>
      </c>
      <c r="BR19" s="227"/>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22"/>
    </row>
    <row r="20" spans="1:131" s="223" customFormat="1" ht="26.25" customHeight="1" x14ac:dyDescent="0.2">
      <c r="A20" s="226">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25" customHeight="1" thickBot="1" x14ac:dyDescent="0.25">
      <c r="A21" s="226">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25" customHeight="1" x14ac:dyDescent="0.2">
      <c r="A22" s="226">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375</v>
      </c>
      <c r="BA22" s="1027"/>
      <c r="BB22" s="1027"/>
      <c r="BC22" s="1027"/>
      <c r="BD22" s="1028"/>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25" customHeight="1" thickBot="1" x14ac:dyDescent="0.25">
      <c r="A23" s="228" t="s">
        <v>376</v>
      </c>
      <c r="B23" s="936" t="s">
        <v>377</v>
      </c>
      <c r="C23" s="937"/>
      <c r="D23" s="937"/>
      <c r="E23" s="937"/>
      <c r="F23" s="937"/>
      <c r="G23" s="937"/>
      <c r="H23" s="937"/>
      <c r="I23" s="937"/>
      <c r="J23" s="937"/>
      <c r="K23" s="937"/>
      <c r="L23" s="937"/>
      <c r="M23" s="937"/>
      <c r="N23" s="937"/>
      <c r="O23" s="937"/>
      <c r="P23" s="947"/>
      <c r="Q23" s="1066">
        <v>61601</v>
      </c>
      <c r="R23" s="1060"/>
      <c r="S23" s="1060"/>
      <c r="T23" s="1060"/>
      <c r="U23" s="1060"/>
      <c r="V23" s="1060">
        <v>58772</v>
      </c>
      <c r="W23" s="1060"/>
      <c r="X23" s="1060"/>
      <c r="Y23" s="1060"/>
      <c r="Z23" s="1060"/>
      <c r="AA23" s="1060">
        <v>2829</v>
      </c>
      <c r="AB23" s="1060"/>
      <c r="AC23" s="1060"/>
      <c r="AD23" s="1060"/>
      <c r="AE23" s="1067"/>
      <c r="AF23" s="1068">
        <v>2577</v>
      </c>
      <c r="AG23" s="1060"/>
      <c r="AH23" s="1060"/>
      <c r="AI23" s="1060"/>
      <c r="AJ23" s="1069"/>
      <c r="AK23" s="1070"/>
      <c r="AL23" s="1071"/>
      <c r="AM23" s="1071"/>
      <c r="AN23" s="1071"/>
      <c r="AO23" s="1071"/>
      <c r="AP23" s="1060">
        <v>35770</v>
      </c>
      <c r="AQ23" s="1060"/>
      <c r="AR23" s="1060"/>
      <c r="AS23" s="1060"/>
      <c r="AT23" s="1060"/>
      <c r="AU23" s="1061"/>
      <c r="AV23" s="1061"/>
      <c r="AW23" s="1061"/>
      <c r="AX23" s="1061"/>
      <c r="AY23" s="1062"/>
      <c r="AZ23" s="1063" t="s">
        <v>122</v>
      </c>
      <c r="BA23" s="1064"/>
      <c r="BB23" s="1064"/>
      <c r="BC23" s="1064"/>
      <c r="BD23" s="1065"/>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25" customHeight="1" x14ac:dyDescent="0.2">
      <c r="A24" s="1059" t="s">
        <v>378</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25" customHeight="1" thickBot="1" x14ac:dyDescent="0.25">
      <c r="A25" s="1058" t="s">
        <v>379</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25" customHeight="1" x14ac:dyDescent="0.2">
      <c r="A26" s="994" t="s">
        <v>357</v>
      </c>
      <c r="B26" s="995"/>
      <c r="C26" s="995"/>
      <c r="D26" s="995"/>
      <c r="E26" s="995"/>
      <c r="F26" s="995"/>
      <c r="G26" s="995"/>
      <c r="H26" s="995"/>
      <c r="I26" s="995"/>
      <c r="J26" s="995"/>
      <c r="K26" s="995"/>
      <c r="L26" s="995"/>
      <c r="M26" s="995"/>
      <c r="N26" s="995"/>
      <c r="O26" s="995"/>
      <c r="P26" s="996"/>
      <c r="Q26" s="1000" t="s">
        <v>380</v>
      </c>
      <c r="R26" s="1001"/>
      <c r="S26" s="1001"/>
      <c r="T26" s="1001"/>
      <c r="U26" s="1002"/>
      <c r="V26" s="1000" t="s">
        <v>381</v>
      </c>
      <c r="W26" s="1001"/>
      <c r="X26" s="1001"/>
      <c r="Y26" s="1001"/>
      <c r="Z26" s="1002"/>
      <c r="AA26" s="1000" t="s">
        <v>382</v>
      </c>
      <c r="AB26" s="1001"/>
      <c r="AC26" s="1001"/>
      <c r="AD26" s="1001"/>
      <c r="AE26" s="1001"/>
      <c r="AF26" s="1054" t="s">
        <v>383</v>
      </c>
      <c r="AG26" s="1007"/>
      <c r="AH26" s="1007"/>
      <c r="AI26" s="1007"/>
      <c r="AJ26" s="1055"/>
      <c r="AK26" s="1001" t="s">
        <v>384</v>
      </c>
      <c r="AL26" s="1001"/>
      <c r="AM26" s="1001"/>
      <c r="AN26" s="1001"/>
      <c r="AO26" s="1002"/>
      <c r="AP26" s="1000" t="s">
        <v>385</v>
      </c>
      <c r="AQ26" s="1001"/>
      <c r="AR26" s="1001"/>
      <c r="AS26" s="1001"/>
      <c r="AT26" s="1002"/>
      <c r="AU26" s="1000" t="s">
        <v>386</v>
      </c>
      <c r="AV26" s="1001"/>
      <c r="AW26" s="1001"/>
      <c r="AX26" s="1001"/>
      <c r="AY26" s="1002"/>
      <c r="AZ26" s="1000" t="s">
        <v>387</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25" customHeight="1" thickBot="1" x14ac:dyDescent="0.25">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6"/>
      <c r="AG27" s="1010"/>
      <c r="AH27" s="1010"/>
      <c r="AI27" s="1010"/>
      <c r="AJ27" s="1057"/>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25" customHeight="1" thickTop="1" x14ac:dyDescent="0.2">
      <c r="A28" s="230">
        <v>1</v>
      </c>
      <c r="B28" s="1046" t="s">
        <v>388</v>
      </c>
      <c r="C28" s="1047"/>
      <c r="D28" s="1047"/>
      <c r="E28" s="1047"/>
      <c r="F28" s="1047"/>
      <c r="G28" s="1047"/>
      <c r="H28" s="1047"/>
      <c r="I28" s="1047"/>
      <c r="J28" s="1047"/>
      <c r="K28" s="1047"/>
      <c r="L28" s="1047"/>
      <c r="M28" s="1047"/>
      <c r="N28" s="1047"/>
      <c r="O28" s="1047"/>
      <c r="P28" s="1048"/>
      <c r="Q28" s="1049">
        <v>10993</v>
      </c>
      <c r="R28" s="1050"/>
      <c r="S28" s="1050"/>
      <c r="T28" s="1050"/>
      <c r="U28" s="1050"/>
      <c r="V28" s="1050">
        <v>10779</v>
      </c>
      <c r="W28" s="1050"/>
      <c r="X28" s="1050"/>
      <c r="Y28" s="1050"/>
      <c r="Z28" s="1050"/>
      <c r="AA28" s="1050">
        <v>214</v>
      </c>
      <c r="AB28" s="1050"/>
      <c r="AC28" s="1050"/>
      <c r="AD28" s="1050"/>
      <c r="AE28" s="1051"/>
      <c r="AF28" s="1052">
        <v>214</v>
      </c>
      <c r="AG28" s="1050"/>
      <c r="AH28" s="1050"/>
      <c r="AI28" s="1050"/>
      <c r="AJ28" s="1053"/>
      <c r="AK28" s="1041">
        <v>800</v>
      </c>
      <c r="AL28" s="1042"/>
      <c r="AM28" s="1042"/>
      <c r="AN28" s="1042"/>
      <c r="AO28" s="1042"/>
      <c r="AP28" s="1042" t="s">
        <v>546</v>
      </c>
      <c r="AQ28" s="1042"/>
      <c r="AR28" s="1042"/>
      <c r="AS28" s="1042"/>
      <c r="AT28" s="1042"/>
      <c r="AU28" s="1042" t="s">
        <v>546</v>
      </c>
      <c r="AV28" s="1042"/>
      <c r="AW28" s="1042"/>
      <c r="AX28" s="1042"/>
      <c r="AY28" s="1042"/>
      <c r="AZ28" s="1043"/>
      <c r="BA28" s="1043"/>
      <c r="BB28" s="1043"/>
      <c r="BC28" s="1043"/>
      <c r="BD28" s="1043"/>
      <c r="BE28" s="1044"/>
      <c r="BF28" s="1044"/>
      <c r="BG28" s="1044"/>
      <c r="BH28" s="1044"/>
      <c r="BI28" s="1045"/>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25" customHeight="1" x14ac:dyDescent="0.2">
      <c r="A29" s="230">
        <v>2</v>
      </c>
      <c r="B29" s="1029" t="s">
        <v>389</v>
      </c>
      <c r="C29" s="1030"/>
      <c r="D29" s="1030"/>
      <c r="E29" s="1030"/>
      <c r="F29" s="1030"/>
      <c r="G29" s="1030"/>
      <c r="H29" s="1030"/>
      <c r="I29" s="1030"/>
      <c r="J29" s="1030"/>
      <c r="K29" s="1030"/>
      <c r="L29" s="1030"/>
      <c r="M29" s="1030"/>
      <c r="N29" s="1030"/>
      <c r="O29" s="1030"/>
      <c r="P29" s="1031"/>
      <c r="Q29" s="1037">
        <v>216</v>
      </c>
      <c r="R29" s="1038"/>
      <c r="S29" s="1038"/>
      <c r="T29" s="1038"/>
      <c r="U29" s="1038"/>
      <c r="V29" s="1038">
        <v>216</v>
      </c>
      <c r="W29" s="1038"/>
      <c r="X29" s="1038"/>
      <c r="Y29" s="1038"/>
      <c r="Z29" s="1038"/>
      <c r="AA29" s="1038" t="s">
        <v>546</v>
      </c>
      <c r="AB29" s="1038"/>
      <c r="AC29" s="1038"/>
      <c r="AD29" s="1038"/>
      <c r="AE29" s="1039"/>
      <c r="AF29" s="1034" t="s">
        <v>122</v>
      </c>
      <c r="AG29" s="1035"/>
      <c r="AH29" s="1035"/>
      <c r="AI29" s="1035"/>
      <c r="AJ29" s="1036"/>
      <c r="AK29" s="979">
        <v>66</v>
      </c>
      <c r="AL29" s="970"/>
      <c r="AM29" s="970"/>
      <c r="AN29" s="970"/>
      <c r="AO29" s="970"/>
      <c r="AP29" s="970">
        <v>6</v>
      </c>
      <c r="AQ29" s="970"/>
      <c r="AR29" s="970"/>
      <c r="AS29" s="970"/>
      <c r="AT29" s="970"/>
      <c r="AU29" s="970">
        <v>2</v>
      </c>
      <c r="AV29" s="970"/>
      <c r="AW29" s="970"/>
      <c r="AX29" s="970"/>
      <c r="AY29" s="970"/>
      <c r="AZ29" s="1040"/>
      <c r="BA29" s="1040"/>
      <c r="BB29" s="1040"/>
      <c r="BC29" s="1040"/>
      <c r="BD29" s="1040"/>
      <c r="BE29" s="971"/>
      <c r="BF29" s="971"/>
      <c r="BG29" s="971"/>
      <c r="BH29" s="971"/>
      <c r="BI29" s="972"/>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25" customHeight="1" x14ac:dyDescent="0.2">
      <c r="A30" s="230">
        <v>3</v>
      </c>
      <c r="B30" s="1029" t="s">
        <v>390</v>
      </c>
      <c r="C30" s="1030"/>
      <c r="D30" s="1030"/>
      <c r="E30" s="1030"/>
      <c r="F30" s="1030"/>
      <c r="G30" s="1030"/>
      <c r="H30" s="1030"/>
      <c r="I30" s="1030"/>
      <c r="J30" s="1030"/>
      <c r="K30" s="1030"/>
      <c r="L30" s="1030"/>
      <c r="M30" s="1030"/>
      <c r="N30" s="1030"/>
      <c r="O30" s="1030"/>
      <c r="P30" s="1031"/>
      <c r="Q30" s="1037">
        <v>124458</v>
      </c>
      <c r="R30" s="1038"/>
      <c r="S30" s="1038"/>
      <c r="T30" s="1038"/>
      <c r="U30" s="1038"/>
      <c r="V30" s="1038">
        <v>12278</v>
      </c>
      <c r="W30" s="1038"/>
      <c r="X30" s="1038"/>
      <c r="Y30" s="1038"/>
      <c r="Z30" s="1038"/>
      <c r="AA30" s="1038">
        <v>179</v>
      </c>
      <c r="AB30" s="1038"/>
      <c r="AC30" s="1038"/>
      <c r="AD30" s="1038"/>
      <c r="AE30" s="1039"/>
      <c r="AF30" s="1034">
        <v>179</v>
      </c>
      <c r="AG30" s="1035"/>
      <c r="AH30" s="1035"/>
      <c r="AI30" s="1035"/>
      <c r="AJ30" s="1036"/>
      <c r="AK30" s="979">
        <v>1853</v>
      </c>
      <c r="AL30" s="970"/>
      <c r="AM30" s="970"/>
      <c r="AN30" s="970"/>
      <c r="AO30" s="970"/>
      <c r="AP30" s="970" t="s">
        <v>546</v>
      </c>
      <c r="AQ30" s="970"/>
      <c r="AR30" s="970"/>
      <c r="AS30" s="970"/>
      <c r="AT30" s="970"/>
      <c r="AU30" s="970" t="s">
        <v>546</v>
      </c>
      <c r="AV30" s="970"/>
      <c r="AW30" s="970"/>
      <c r="AX30" s="970"/>
      <c r="AY30" s="970"/>
      <c r="AZ30" s="1040"/>
      <c r="BA30" s="1040"/>
      <c r="BB30" s="1040"/>
      <c r="BC30" s="1040"/>
      <c r="BD30" s="1040"/>
      <c r="BE30" s="971"/>
      <c r="BF30" s="971"/>
      <c r="BG30" s="971"/>
      <c r="BH30" s="971"/>
      <c r="BI30" s="972"/>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25" customHeight="1" x14ac:dyDescent="0.2">
      <c r="A31" s="230">
        <v>4</v>
      </c>
      <c r="B31" s="1029" t="s">
        <v>391</v>
      </c>
      <c r="C31" s="1030"/>
      <c r="D31" s="1030"/>
      <c r="E31" s="1030"/>
      <c r="F31" s="1030"/>
      <c r="G31" s="1030"/>
      <c r="H31" s="1030"/>
      <c r="I31" s="1030"/>
      <c r="J31" s="1030"/>
      <c r="K31" s="1030"/>
      <c r="L31" s="1030"/>
      <c r="M31" s="1030"/>
      <c r="N31" s="1030"/>
      <c r="O31" s="1030"/>
      <c r="P31" s="1031"/>
      <c r="Q31" s="1037">
        <v>1772</v>
      </c>
      <c r="R31" s="1038"/>
      <c r="S31" s="1038"/>
      <c r="T31" s="1038"/>
      <c r="U31" s="1038"/>
      <c r="V31" s="1038">
        <v>1770</v>
      </c>
      <c r="W31" s="1038"/>
      <c r="X31" s="1038"/>
      <c r="Y31" s="1038"/>
      <c r="Z31" s="1038"/>
      <c r="AA31" s="1038">
        <v>3</v>
      </c>
      <c r="AB31" s="1038"/>
      <c r="AC31" s="1038"/>
      <c r="AD31" s="1038"/>
      <c r="AE31" s="1039"/>
      <c r="AF31" s="1034">
        <v>3</v>
      </c>
      <c r="AG31" s="1035"/>
      <c r="AH31" s="1035"/>
      <c r="AI31" s="1035"/>
      <c r="AJ31" s="1036"/>
      <c r="AK31" s="979">
        <v>435</v>
      </c>
      <c r="AL31" s="970"/>
      <c r="AM31" s="970"/>
      <c r="AN31" s="970"/>
      <c r="AO31" s="970"/>
      <c r="AP31" s="970" t="s">
        <v>546</v>
      </c>
      <c r="AQ31" s="970"/>
      <c r="AR31" s="970"/>
      <c r="AS31" s="970"/>
      <c r="AT31" s="970"/>
      <c r="AU31" s="970" t="s">
        <v>546</v>
      </c>
      <c r="AV31" s="970"/>
      <c r="AW31" s="970"/>
      <c r="AX31" s="970"/>
      <c r="AY31" s="970"/>
      <c r="AZ31" s="1040"/>
      <c r="BA31" s="1040"/>
      <c r="BB31" s="1040"/>
      <c r="BC31" s="1040"/>
      <c r="BD31" s="1040"/>
      <c r="BE31" s="971"/>
      <c r="BF31" s="971"/>
      <c r="BG31" s="971"/>
      <c r="BH31" s="971"/>
      <c r="BI31" s="972"/>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25" customHeight="1" x14ac:dyDescent="0.2">
      <c r="A32" s="230">
        <v>5</v>
      </c>
      <c r="B32" s="1029" t="s">
        <v>392</v>
      </c>
      <c r="C32" s="1030"/>
      <c r="D32" s="1030"/>
      <c r="E32" s="1030"/>
      <c r="F32" s="1030"/>
      <c r="G32" s="1030"/>
      <c r="H32" s="1030"/>
      <c r="I32" s="1030"/>
      <c r="J32" s="1030"/>
      <c r="K32" s="1030"/>
      <c r="L32" s="1030"/>
      <c r="M32" s="1030"/>
      <c r="N32" s="1030"/>
      <c r="O32" s="1030"/>
      <c r="P32" s="1031"/>
      <c r="Q32" s="1037">
        <v>2870</v>
      </c>
      <c r="R32" s="1038"/>
      <c r="S32" s="1038"/>
      <c r="T32" s="1038"/>
      <c r="U32" s="1038"/>
      <c r="V32" s="1038">
        <v>3743</v>
      </c>
      <c r="W32" s="1038"/>
      <c r="X32" s="1038"/>
      <c r="Y32" s="1038"/>
      <c r="Z32" s="1038"/>
      <c r="AA32" s="1038">
        <v>-873</v>
      </c>
      <c r="AB32" s="1038"/>
      <c r="AC32" s="1038"/>
      <c r="AD32" s="1038"/>
      <c r="AE32" s="1039"/>
      <c r="AF32" s="1034">
        <v>2667</v>
      </c>
      <c r="AG32" s="1035"/>
      <c r="AH32" s="1035"/>
      <c r="AI32" s="1035"/>
      <c r="AJ32" s="1036"/>
      <c r="AK32" s="979">
        <v>110</v>
      </c>
      <c r="AL32" s="970"/>
      <c r="AM32" s="970"/>
      <c r="AN32" s="970"/>
      <c r="AO32" s="970"/>
      <c r="AP32" s="970">
        <v>8561</v>
      </c>
      <c r="AQ32" s="970"/>
      <c r="AR32" s="970"/>
      <c r="AS32" s="970"/>
      <c r="AT32" s="970"/>
      <c r="AU32" s="970">
        <v>925</v>
      </c>
      <c r="AV32" s="970"/>
      <c r="AW32" s="970"/>
      <c r="AX32" s="970"/>
      <c r="AY32" s="970"/>
      <c r="AZ32" s="1040"/>
      <c r="BA32" s="1040"/>
      <c r="BB32" s="1040"/>
      <c r="BC32" s="1040"/>
      <c r="BD32" s="1040"/>
      <c r="BE32" s="971" t="s">
        <v>393</v>
      </c>
      <c r="BF32" s="971"/>
      <c r="BG32" s="971"/>
      <c r="BH32" s="971"/>
      <c r="BI32" s="972"/>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25" customHeight="1" x14ac:dyDescent="0.2">
      <c r="A33" s="230">
        <v>6</v>
      </c>
      <c r="B33" s="1029" t="s">
        <v>394</v>
      </c>
      <c r="C33" s="1030"/>
      <c r="D33" s="1030"/>
      <c r="E33" s="1030"/>
      <c r="F33" s="1030"/>
      <c r="G33" s="1030"/>
      <c r="H33" s="1030"/>
      <c r="I33" s="1030"/>
      <c r="J33" s="1030"/>
      <c r="K33" s="1030"/>
      <c r="L33" s="1030"/>
      <c r="M33" s="1030"/>
      <c r="N33" s="1030"/>
      <c r="O33" s="1030"/>
      <c r="P33" s="1031"/>
      <c r="Q33" s="1037">
        <v>5219</v>
      </c>
      <c r="R33" s="1038"/>
      <c r="S33" s="1038"/>
      <c r="T33" s="1038"/>
      <c r="U33" s="1038"/>
      <c r="V33" s="1038">
        <v>6510</v>
      </c>
      <c r="W33" s="1038"/>
      <c r="X33" s="1038"/>
      <c r="Y33" s="1038"/>
      <c r="Z33" s="1038"/>
      <c r="AA33" s="1038">
        <v>-1291</v>
      </c>
      <c r="AB33" s="1038"/>
      <c r="AC33" s="1038"/>
      <c r="AD33" s="1038"/>
      <c r="AE33" s="1039"/>
      <c r="AF33" s="1034">
        <v>1471</v>
      </c>
      <c r="AG33" s="1035"/>
      <c r="AH33" s="1035"/>
      <c r="AI33" s="1035"/>
      <c r="AJ33" s="1036"/>
      <c r="AK33" s="979">
        <v>1500</v>
      </c>
      <c r="AL33" s="970"/>
      <c r="AM33" s="970"/>
      <c r="AN33" s="970"/>
      <c r="AO33" s="970"/>
      <c r="AP33" s="970">
        <v>16268</v>
      </c>
      <c r="AQ33" s="970"/>
      <c r="AR33" s="970"/>
      <c r="AS33" s="970"/>
      <c r="AT33" s="970"/>
      <c r="AU33" s="970">
        <v>10346</v>
      </c>
      <c r="AV33" s="970"/>
      <c r="AW33" s="970"/>
      <c r="AX33" s="970"/>
      <c r="AY33" s="970"/>
      <c r="AZ33" s="1040"/>
      <c r="BA33" s="1040"/>
      <c r="BB33" s="1040"/>
      <c r="BC33" s="1040"/>
      <c r="BD33" s="1040"/>
      <c r="BE33" s="971" t="s">
        <v>393</v>
      </c>
      <c r="BF33" s="971"/>
      <c r="BG33" s="971"/>
      <c r="BH33" s="971"/>
      <c r="BI33" s="972"/>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25" customHeight="1" x14ac:dyDescent="0.2">
      <c r="A34" s="230">
        <v>7</v>
      </c>
      <c r="B34" s="1029"/>
      <c r="C34" s="1030"/>
      <c r="D34" s="1030"/>
      <c r="E34" s="1030"/>
      <c r="F34" s="1030"/>
      <c r="G34" s="1030"/>
      <c r="H34" s="1030"/>
      <c r="I34" s="1030"/>
      <c r="J34" s="1030"/>
      <c r="K34" s="1030"/>
      <c r="L34" s="1030"/>
      <c r="M34" s="1030"/>
      <c r="N34" s="1030"/>
      <c r="O34" s="1030"/>
      <c r="P34" s="1031"/>
      <c r="Q34" s="1037"/>
      <c r="R34" s="1038"/>
      <c r="S34" s="1038"/>
      <c r="T34" s="1038"/>
      <c r="U34" s="1038"/>
      <c r="V34" s="1038"/>
      <c r="W34" s="1038"/>
      <c r="X34" s="1038"/>
      <c r="Y34" s="1038"/>
      <c r="Z34" s="1038"/>
      <c r="AA34" s="1038"/>
      <c r="AB34" s="1038"/>
      <c r="AC34" s="1038"/>
      <c r="AD34" s="1038"/>
      <c r="AE34" s="1039"/>
      <c r="AF34" s="1034"/>
      <c r="AG34" s="1035"/>
      <c r="AH34" s="1035"/>
      <c r="AI34" s="1035"/>
      <c r="AJ34" s="1036"/>
      <c r="AK34" s="979"/>
      <c r="AL34" s="970"/>
      <c r="AM34" s="970"/>
      <c r="AN34" s="970"/>
      <c r="AO34" s="970"/>
      <c r="AP34" s="970"/>
      <c r="AQ34" s="970"/>
      <c r="AR34" s="970"/>
      <c r="AS34" s="970"/>
      <c r="AT34" s="970"/>
      <c r="AU34" s="970"/>
      <c r="AV34" s="970"/>
      <c r="AW34" s="970"/>
      <c r="AX34" s="970"/>
      <c r="AY34" s="970"/>
      <c r="AZ34" s="1040"/>
      <c r="BA34" s="1040"/>
      <c r="BB34" s="1040"/>
      <c r="BC34" s="1040"/>
      <c r="BD34" s="1040"/>
      <c r="BE34" s="971"/>
      <c r="BF34" s="971"/>
      <c r="BG34" s="971"/>
      <c r="BH34" s="971"/>
      <c r="BI34" s="972"/>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25" customHeight="1" x14ac:dyDescent="0.2">
      <c r="A35" s="230">
        <v>8</v>
      </c>
      <c r="B35" s="1029"/>
      <c r="C35" s="1030"/>
      <c r="D35" s="1030"/>
      <c r="E35" s="1030"/>
      <c r="F35" s="1030"/>
      <c r="G35" s="1030"/>
      <c r="H35" s="1030"/>
      <c r="I35" s="1030"/>
      <c r="J35" s="1030"/>
      <c r="K35" s="1030"/>
      <c r="L35" s="1030"/>
      <c r="M35" s="1030"/>
      <c r="N35" s="1030"/>
      <c r="O35" s="1030"/>
      <c r="P35" s="1031"/>
      <c r="Q35" s="1037"/>
      <c r="R35" s="1038"/>
      <c r="S35" s="1038"/>
      <c r="T35" s="1038"/>
      <c r="U35" s="1038"/>
      <c r="V35" s="1038"/>
      <c r="W35" s="1038"/>
      <c r="X35" s="1038"/>
      <c r="Y35" s="1038"/>
      <c r="Z35" s="1038"/>
      <c r="AA35" s="1038"/>
      <c r="AB35" s="1038"/>
      <c r="AC35" s="1038"/>
      <c r="AD35" s="1038"/>
      <c r="AE35" s="1039"/>
      <c r="AF35" s="1034"/>
      <c r="AG35" s="1035"/>
      <c r="AH35" s="1035"/>
      <c r="AI35" s="1035"/>
      <c r="AJ35" s="1036"/>
      <c r="AK35" s="979"/>
      <c r="AL35" s="970"/>
      <c r="AM35" s="970"/>
      <c r="AN35" s="970"/>
      <c r="AO35" s="970"/>
      <c r="AP35" s="970"/>
      <c r="AQ35" s="970"/>
      <c r="AR35" s="970"/>
      <c r="AS35" s="970"/>
      <c r="AT35" s="970"/>
      <c r="AU35" s="970"/>
      <c r="AV35" s="970"/>
      <c r="AW35" s="970"/>
      <c r="AX35" s="970"/>
      <c r="AY35" s="970"/>
      <c r="AZ35" s="1040"/>
      <c r="BA35" s="1040"/>
      <c r="BB35" s="1040"/>
      <c r="BC35" s="1040"/>
      <c r="BD35" s="1040"/>
      <c r="BE35" s="971"/>
      <c r="BF35" s="971"/>
      <c r="BG35" s="971"/>
      <c r="BH35" s="971"/>
      <c r="BI35" s="972"/>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25" customHeight="1" x14ac:dyDescent="0.2">
      <c r="A36" s="230">
        <v>9</v>
      </c>
      <c r="B36" s="1029"/>
      <c r="C36" s="1030"/>
      <c r="D36" s="1030"/>
      <c r="E36" s="1030"/>
      <c r="F36" s="1030"/>
      <c r="G36" s="1030"/>
      <c r="H36" s="1030"/>
      <c r="I36" s="1030"/>
      <c r="J36" s="1030"/>
      <c r="K36" s="1030"/>
      <c r="L36" s="1030"/>
      <c r="M36" s="1030"/>
      <c r="N36" s="1030"/>
      <c r="O36" s="1030"/>
      <c r="P36" s="1031"/>
      <c r="Q36" s="1037"/>
      <c r="R36" s="1038"/>
      <c r="S36" s="1038"/>
      <c r="T36" s="1038"/>
      <c r="U36" s="1038"/>
      <c r="V36" s="1038"/>
      <c r="W36" s="1038"/>
      <c r="X36" s="1038"/>
      <c r="Y36" s="1038"/>
      <c r="Z36" s="1038"/>
      <c r="AA36" s="1038"/>
      <c r="AB36" s="1038"/>
      <c r="AC36" s="1038"/>
      <c r="AD36" s="1038"/>
      <c r="AE36" s="1039"/>
      <c r="AF36" s="1034"/>
      <c r="AG36" s="1035"/>
      <c r="AH36" s="1035"/>
      <c r="AI36" s="1035"/>
      <c r="AJ36" s="1036"/>
      <c r="AK36" s="979"/>
      <c r="AL36" s="970"/>
      <c r="AM36" s="970"/>
      <c r="AN36" s="970"/>
      <c r="AO36" s="970"/>
      <c r="AP36" s="970"/>
      <c r="AQ36" s="970"/>
      <c r="AR36" s="970"/>
      <c r="AS36" s="970"/>
      <c r="AT36" s="970"/>
      <c r="AU36" s="970"/>
      <c r="AV36" s="970"/>
      <c r="AW36" s="970"/>
      <c r="AX36" s="970"/>
      <c r="AY36" s="970"/>
      <c r="AZ36" s="1040"/>
      <c r="BA36" s="1040"/>
      <c r="BB36" s="1040"/>
      <c r="BC36" s="1040"/>
      <c r="BD36" s="1040"/>
      <c r="BE36" s="971"/>
      <c r="BF36" s="971"/>
      <c r="BG36" s="971"/>
      <c r="BH36" s="971"/>
      <c r="BI36" s="972"/>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25" customHeight="1" x14ac:dyDescent="0.2">
      <c r="A37" s="230">
        <v>10</v>
      </c>
      <c r="B37" s="1029"/>
      <c r="C37" s="1030"/>
      <c r="D37" s="1030"/>
      <c r="E37" s="1030"/>
      <c r="F37" s="1030"/>
      <c r="G37" s="1030"/>
      <c r="H37" s="1030"/>
      <c r="I37" s="1030"/>
      <c r="J37" s="1030"/>
      <c r="K37" s="1030"/>
      <c r="L37" s="1030"/>
      <c r="M37" s="1030"/>
      <c r="N37" s="1030"/>
      <c r="O37" s="1030"/>
      <c r="P37" s="1031"/>
      <c r="Q37" s="1037"/>
      <c r="R37" s="1038"/>
      <c r="S37" s="1038"/>
      <c r="T37" s="1038"/>
      <c r="U37" s="1038"/>
      <c r="V37" s="1038"/>
      <c r="W37" s="1038"/>
      <c r="X37" s="1038"/>
      <c r="Y37" s="1038"/>
      <c r="Z37" s="1038"/>
      <c r="AA37" s="1038"/>
      <c r="AB37" s="1038"/>
      <c r="AC37" s="1038"/>
      <c r="AD37" s="1038"/>
      <c r="AE37" s="1039"/>
      <c r="AF37" s="1034"/>
      <c r="AG37" s="1035"/>
      <c r="AH37" s="1035"/>
      <c r="AI37" s="1035"/>
      <c r="AJ37" s="1036"/>
      <c r="AK37" s="979"/>
      <c r="AL37" s="970"/>
      <c r="AM37" s="970"/>
      <c r="AN37" s="970"/>
      <c r="AO37" s="970"/>
      <c r="AP37" s="970"/>
      <c r="AQ37" s="970"/>
      <c r="AR37" s="970"/>
      <c r="AS37" s="970"/>
      <c r="AT37" s="970"/>
      <c r="AU37" s="970"/>
      <c r="AV37" s="970"/>
      <c r="AW37" s="970"/>
      <c r="AX37" s="970"/>
      <c r="AY37" s="970"/>
      <c r="AZ37" s="1040"/>
      <c r="BA37" s="1040"/>
      <c r="BB37" s="1040"/>
      <c r="BC37" s="1040"/>
      <c r="BD37" s="1040"/>
      <c r="BE37" s="971"/>
      <c r="BF37" s="971"/>
      <c r="BG37" s="971"/>
      <c r="BH37" s="971"/>
      <c r="BI37" s="972"/>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25" customHeight="1" x14ac:dyDescent="0.2">
      <c r="A38" s="230">
        <v>11</v>
      </c>
      <c r="B38" s="1029"/>
      <c r="C38" s="1030"/>
      <c r="D38" s="1030"/>
      <c r="E38" s="1030"/>
      <c r="F38" s="1030"/>
      <c r="G38" s="1030"/>
      <c r="H38" s="1030"/>
      <c r="I38" s="1030"/>
      <c r="J38" s="1030"/>
      <c r="K38" s="1030"/>
      <c r="L38" s="1030"/>
      <c r="M38" s="1030"/>
      <c r="N38" s="1030"/>
      <c r="O38" s="1030"/>
      <c r="P38" s="1031"/>
      <c r="Q38" s="1037"/>
      <c r="R38" s="1038"/>
      <c r="S38" s="1038"/>
      <c r="T38" s="1038"/>
      <c r="U38" s="1038"/>
      <c r="V38" s="1038"/>
      <c r="W38" s="1038"/>
      <c r="X38" s="1038"/>
      <c r="Y38" s="1038"/>
      <c r="Z38" s="1038"/>
      <c r="AA38" s="1038"/>
      <c r="AB38" s="1038"/>
      <c r="AC38" s="1038"/>
      <c r="AD38" s="1038"/>
      <c r="AE38" s="1039"/>
      <c r="AF38" s="1034"/>
      <c r="AG38" s="1035"/>
      <c r="AH38" s="1035"/>
      <c r="AI38" s="1035"/>
      <c r="AJ38" s="1036"/>
      <c r="AK38" s="979"/>
      <c r="AL38" s="970"/>
      <c r="AM38" s="970"/>
      <c r="AN38" s="970"/>
      <c r="AO38" s="970"/>
      <c r="AP38" s="970"/>
      <c r="AQ38" s="970"/>
      <c r="AR38" s="970"/>
      <c r="AS38" s="970"/>
      <c r="AT38" s="970"/>
      <c r="AU38" s="970"/>
      <c r="AV38" s="970"/>
      <c r="AW38" s="970"/>
      <c r="AX38" s="970"/>
      <c r="AY38" s="970"/>
      <c r="AZ38" s="1040"/>
      <c r="BA38" s="1040"/>
      <c r="BB38" s="1040"/>
      <c r="BC38" s="1040"/>
      <c r="BD38" s="1040"/>
      <c r="BE38" s="971"/>
      <c r="BF38" s="971"/>
      <c r="BG38" s="971"/>
      <c r="BH38" s="971"/>
      <c r="BI38" s="972"/>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25" customHeight="1" x14ac:dyDescent="0.2">
      <c r="A39" s="230">
        <v>12</v>
      </c>
      <c r="B39" s="1029"/>
      <c r="C39" s="1030"/>
      <c r="D39" s="1030"/>
      <c r="E39" s="1030"/>
      <c r="F39" s="1030"/>
      <c r="G39" s="1030"/>
      <c r="H39" s="1030"/>
      <c r="I39" s="1030"/>
      <c r="J39" s="1030"/>
      <c r="K39" s="1030"/>
      <c r="L39" s="1030"/>
      <c r="M39" s="1030"/>
      <c r="N39" s="1030"/>
      <c r="O39" s="1030"/>
      <c r="P39" s="1031"/>
      <c r="Q39" s="1037"/>
      <c r="R39" s="1038"/>
      <c r="S39" s="1038"/>
      <c r="T39" s="1038"/>
      <c r="U39" s="1038"/>
      <c r="V39" s="1038"/>
      <c r="W39" s="1038"/>
      <c r="X39" s="1038"/>
      <c r="Y39" s="1038"/>
      <c r="Z39" s="1038"/>
      <c r="AA39" s="1038"/>
      <c r="AB39" s="1038"/>
      <c r="AC39" s="1038"/>
      <c r="AD39" s="1038"/>
      <c r="AE39" s="1039"/>
      <c r="AF39" s="1034"/>
      <c r="AG39" s="1035"/>
      <c r="AH39" s="1035"/>
      <c r="AI39" s="1035"/>
      <c r="AJ39" s="1036"/>
      <c r="AK39" s="979"/>
      <c r="AL39" s="970"/>
      <c r="AM39" s="970"/>
      <c r="AN39" s="970"/>
      <c r="AO39" s="970"/>
      <c r="AP39" s="970"/>
      <c r="AQ39" s="970"/>
      <c r="AR39" s="970"/>
      <c r="AS39" s="970"/>
      <c r="AT39" s="970"/>
      <c r="AU39" s="970"/>
      <c r="AV39" s="970"/>
      <c r="AW39" s="970"/>
      <c r="AX39" s="970"/>
      <c r="AY39" s="970"/>
      <c r="AZ39" s="1040"/>
      <c r="BA39" s="1040"/>
      <c r="BB39" s="1040"/>
      <c r="BC39" s="1040"/>
      <c r="BD39" s="1040"/>
      <c r="BE39" s="971"/>
      <c r="BF39" s="971"/>
      <c r="BG39" s="971"/>
      <c r="BH39" s="971"/>
      <c r="BI39" s="972"/>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25" customHeight="1" x14ac:dyDescent="0.2">
      <c r="A40" s="226">
        <v>13</v>
      </c>
      <c r="B40" s="1029"/>
      <c r="C40" s="1030"/>
      <c r="D40" s="1030"/>
      <c r="E40" s="1030"/>
      <c r="F40" s="1030"/>
      <c r="G40" s="1030"/>
      <c r="H40" s="1030"/>
      <c r="I40" s="1030"/>
      <c r="J40" s="1030"/>
      <c r="K40" s="1030"/>
      <c r="L40" s="1030"/>
      <c r="M40" s="1030"/>
      <c r="N40" s="1030"/>
      <c r="O40" s="1030"/>
      <c r="P40" s="1031"/>
      <c r="Q40" s="1037"/>
      <c r="R40" s="1038"/>
      <c r="S40" s="1038"/>
      <c r="T40" s="1038"/>
      <c r="U40" s="1038"/>
      <c r="V40" s="1038"/>
      <c r="W40" s="1038"/>
      <c r="X40" s="1038"/>
      <c r="Y40" s="1038"/>
      <c r="Z40" s="1038"/>
      <c r="AA40" s="1038"/>
      <c r="AB40" s="1038"/>
      <c r="AC40" s="1038"/>
      <c r="AD40" s="1038"/>
      <c r="AE40" s="1039"/>
      <c r="AF40" s="1034"/>
      <c r="AG40" s="1035"/>
      <c r="AH40" s="1035"/>
      <c r="AI40" s="1035"/>
      <c r="AJ40" s="1036"/>
      <c r="AK40" s="979"/>
      <c r="AL40" s="970"/>
      <c r="AM40" s="970"/>
      <c r="AN40" s="970"/>
      <c r="AO40" s="970"/>
      <c r="AP40" s="970"/>
      <c r="AQ40" s="970"/>
      <c r="AR40" s="970"/>
      <c r="AS40" s="970"/>
      <c r="AT40" s="970"/>
      <c r="AU40" s="970"/>
      <c r="AV40" s="970"/>
      <c r="AW40" s="970"/>
      <c r="AX40" s="970"/>
      <c r="AY40" s="970"/>
      <c r="AZ40" s="1040"/>
      <c r="BA40" s="1040"/>
      <c r="BB40" s="1040"/>
      <c r="BC40" s="1040"/>
      <c r="BD40" s="1040"/>
      <c r="BE40" s="971"/>
      <c r="BF40" s="971"/>
      <c r="BG40" s="971"/>
      <c r="BH40" s="971"/>
      <c r="BI40" s="972"/>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25" customHeight="1" x14ac:dyDescent="0.2">
      <c r="A41" s="226">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9"/>
      <c r="AL41" s="970"/>
      <c r="AM41" s="970"/>
      <c r="AN41" s="970"/>
      <c r="AO41" s="970"/>
      <c r="AP41" s="970"/>
      <c r="AQ41" s="970"/>
      <c r="AR41" s="970"/>
      <c r="AS41" s="970"/>
      <c r="AT41" s="970"/>
      <c r="AU41" s="970"/>
      <c r="AV41" s="970"/>
      <c r="AW41" s="970"/>
      <c r="AX41" s="970"/>
      <c r="AY41" s="970"/>
      <c r="AZ41" s="1040"/>
      <c r="BA41" s="1040"/>
      <c r="BB41" s="1040"/>
      <c r="BC41" s="1040"/>
      <c r="BD41" s="1040"/>
      <c r="BE41" s="971"/>
      <c r="BF41" s="971"/>
      <c r="BG41" s="971"/>
      <c r="BH41" s="971"/>
      <c r="BI41" s="972"/>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25" customHeight="1" x14ac:dyDescent="0.2">
      <c r="A42" s="226">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9"/>
      <c r="AL42" s="970"/>
      <c r="AM42" s="970"/>
      <c r="AN42" s="970"/>
      <c r="AO42" s="970"/>
      <c r="AP42" s="970"/>
      <c r="AQ42" s="970"/>
      <c r="AR42" s="970"/>
      <c r="AS42" s="970"/>
      <c r="AT42" s="970"/>
      <c r="AU42" s="970"/>
      <c r="AV42" s="970"/>
      <c r="AW42" s="970"/>
      <c r="AX42" s="970"/>
      <c r="AY42" s="970"/>
      <c r="AZ42" s="1040"/>
      <c r="BA42" s="1040"/>
      <c r="BB42" s="1040"/>
      <c r="BC42" s="1040"/>
      <c r="BD42" s="1040"/>
      <c r="BE42" s="971"/>
      <c r="BF42" s="971"/>
      <c r="BG42" s="971"/>
      <c r="BH42" s="971"/>
      <c r="BI42" s="972"/>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25" customHeight="1" x14ac:dyDescent="0.2">
      <c r="A43" s="226">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9"/>
      <c r="AL43" s="970"/>
      <c r="AM43" s="970"/>
      <c r="AN43" s="970"/>
      <c r="AO43" s="970"/>
      <c r="AP43" s="970"/>
      <c r="AQ43" s="970"/>
      <c r="AR43" s="970"/>
      <c r="AS43" s="970"/>
      <c r="AT43" s="970"/>
      <c r="AU43" s="970"/>
      <c r="AV43" s="970"/>
      <c r="AW43" s="970"/>
      <c r="AX43" s="970"/>
      <c r="AY43" s="970"/>
      <c r="AZ43" s="1040"/>
      <c r="BA43" s="1040"/>
      <c r="BB43" s="1040"/>
      <c r="BC43" s="1040"/>
      <c r="BD43" s="1040"/>
      <c r="BE43" s="971"/>
      <c r="BF43" s="971"/>
      <c r="BG43" s="971"/>
      <c r="BH43" s="971"/>
      <c r="BI43" s="972"/>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25" customHeight="1" x14ac:dyDescent="0.2">
      <c r="A44" s="226">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9"/>
      <c r="AL44" s="970"/>
      <c r="AM44" s="970"/>
      <c r="AN44" s="970"/>
      <c r="AO44" s="970"/>
      <c r="AP44" s="970"/>
      <c r="AQ44" s="970"/>
      <c r="AR44" s="970"/>
      <c r="AS44" s="970"/>
      <c r="AT44" s="970"/>
      <c r="AU44" s="970"/>
      <c r="AV44" s="970"/>
      <c r="AW44" s="970"/>
      <c r="AX44" s="970"/>
      <c r="AY44" s="970"/>
      <c r="AZ44" s="1040"/>
      <c r="BA44" s="1040"/>
      <c r="BB44" s="1040"/>
      <c r="BC44" s="1040"/>
      <c r="BD44" s="1040"/>
      <c r="BE44" s="971"/>
      <c r="BF44" s="971"/>
      <c r="BG44" s="971"/>
      <c r="BH44" s="971"/>
      <c r="BI44" s="972"/>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25" customHeight="1" x14ac:dyDescent="0.2">
      <c r="A45" s="226">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9"/>
      <c r="AL45" s="970"/>
      <c r="AM45" s="970"/>
      <c r="AN45" s="970"/>
      <c r="AO45" s="970"/>
      <c r="AP45" s="970"/>
      <c r="AQ45" s="970"/>
      <c r="AR45" s="970"/>
      <c r="AS45" s="970"/>
      <c r="AT45" s="970"/>
      <c r="AU45" s="970"/>
      <c r="AV45" s="970"/>
      <c r="AW45" s="970"/>
      <c r="AX45" s="970"/>
      <c r="AY45" s="970"/>
      <c r="AZ45" s="1040"/>
      <c r="BA45" s="1040"/>
      <c r="BB45" s="1040"/>
      <c r="BC45" s="1040"/>
      <c r="BD45" s="1040"/>
      <c r="BE45" s="971"/>
      <c r="BF45" s="971"/>
      <c r="BG45" s="971"/>
      <c r="BH45" s="971"/>
      <c r="BI45" s="972"/>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25" customHeight="1" x14ac:dyDescent="0.2">
      <c r="A46" s="226">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9"/>
      <c r="AL46" s="970"/>
      <c r="AM46" s="970"/>
      <c r="AN46" s="970"/>
      <c r="AO46" s="970"/>
      <c r="AP46" s="970"/>
      <c r="AQ46" s="970"/>
      <c r="AR46" s="970"/>
      <c r="AS46" s="970"/>
      <c r="AT46" s="970"/>
      <c r="AU46" s="970"/>
      <c r="AV46" s="970"/>
      <c r="AW46" s="970"/>
      <c r="AX46" s="970"/>
      <c r="AY46" s="970"/>
      <c r="AZ46" s="1040"/>
      <c r="BA46" s="1040"/>
      <c r="BB46" s="1040"/>
      <c r="BC46" s="1040"/>
      <c r="BD46" s="1040"/>
      <c r="BE46" s="971"/>
      <c r="BF46" s="971"/>
      <c r="BG46" s="971"/>
      <c r="BH46" s="971"/>
      <c r="BI46" s="972"/>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25" customHeight="1" x14ac:dyDescent="0.2">
      <c r="A47" s="226">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9"/>
      <c r="AL47" s="970"/>
      <c r="AM47" s="970"/>
      <c r="AN47" s="970"/>
      <c r="AO47" s="970"/>
      <c r="AP47" s="970"/>
      <c r="AQ47" s="970"/>
      <c r="AR47" s="970"/>
      <c r="AS47" s="970"/>
      <c r="AT47" s="970"/>
      <c r="AU47" s="970"/>
      <c r="AV47" s="970"/>
      <c r="AW47" s="970"/>
      <c r="AX47" s="970"/>
      <c r="AY47" s="970"/>
      <c r="AZ47" s="1040"/>
      <c r="BA47" s="1040"/>
      <c r="BB47" s="1040"/>
      <c r="BC47" s="1040"/>
      <c r="BD47" s="1040"/>
      <c r="BE47" s="971"/>
      <c r="BF47" s="971"/>
      <c r="BG47" s="971"/>
      <c r="BH47" s="971"/>
      <c r="BI47" s="972"/>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25" customHeight="1" x14ac:dyDescent="0.2">
      <c r="A48" s="226">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9"/>
      <c r="AL48" s="970"/>
      <c r="AM48" s="970"/>
      <c r="AN48" s="970"/>
      <c r="AO48" s="970"/>
      <c r="AP48" s="970"/>
      <c r="AQ48" s="970"/>
      <c r="AR48" s="970"/>
      <c r="AS48" s="970"/>
      <c r="AT48" s="970"/>
      <c r="AU48" s="970"/>
      <c r="AV48" s="970"/>
      <c r="AW48" s="970"/>
      <c r="AX48" s="970"/>
      <c r="AY48" s="970"/>
      <c r="AZ48" s="1040"/>
      <c r="BA48" s="1040"/>
      <c r="BB48" s="1040"/>
      <c r="BC48" s="1040"/>
      <c r="BD48" s="1040"/>
      <c r="BE48" s="971"/>
      <c r="BF48" s="971"/>
      <c r="BG48" s="971"/>
      <c r="BH48" s="971"/>
      <c r="BI48" s="972"/>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25" customHeight="1" x14ac:dyDescent="0.2">
      <c r="A49" s="226">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9"/>
      <c r="AL49" s="970"/>
      <c r="AM49" s="970"/>
      <c r="AN49" s="970"/>
      <c r="AO49" s="970"/>
      <c r="AP49" s="970"/>
      <c r="AQ49" s="970"/>
      <c r="AR49" s="970"/>
      <c r="AS49" s="970"/>
      <c r="AT49" s="970"/>
      <c r="AU49" s="970"/>
      <c r="AV49" s="970"/>
      <c r="AW49" s="970"/>
      <c r="AX49" s="970"/>
      <c r="AY49" s="970"/>
      <c r="AZ49" s="1040"/>
      <c r="BA49" s="1040"/>
      <c r="BB49" s="1040"/>
      <c r="BC49" s="1040"/>
      <c r="BD49" s="1040"/>
      <c r="BE49" s="971"/>
      <c r="BF49" s="971"/>
      <c r="BG49" s="971"/>
      <c r="BH49" s="971"/>
      <c r="BI49" s="972"/>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25" customHeight="1" x14ac:dyDescent="0.2">
      <c r="A50" s="226">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71"/>
      <c r="BF50" s="971"/>
      <c r="BG50" s="971"/>
      <c r="BH50" s="971"/>
      <c r="BI50" s="972"/>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25" customHeight="1" x14ac:dyDescent="0.2">
      <c r="A51" s="226">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71"/>
      <c r="BF51" s="971"/>
      <c r="BG51" s="971"/>
      <c r="BH51" s="971"/>
      <c r="BI51" s="972"/>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25" customHeight="1" x14ac:dyDescent="0.2">
      <c r="A52" s="226">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71"/>
      <c r="BF52" s="971"/>
      <c r="BG52" s="971"/>
      <c r="BH52" s="971"/>
      <c r="BI52" s="972"/>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25" customHeight="1" x14ac:dyDescent="0.2">
      <c r="A53" s="226">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71"/>
      <c r="BF53" s="971"/>
      <c r="BG53" s="971"/>
      <c r="BH53" s="971"/>
      <c r="BI53" s="972"/>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25" customHeight="1" x14ac:dyDescent="0.2">
      <c r="A54" s="226">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71"/>
      <c r="BF54" s="971"/>
      <c r="BG54" s="971"/>
      <c r="BH54" s="971"/>
      <c r="BI54" s="972"/>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25" customHeight="1" x14ac:dyDescent="0.2">
      <c r="A55" s="226">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71"/>
      <c r="BF55" s="971"/>
      <c r="BG55" s="971"/>
      <c r="BH55" s="971"/>
      <c r="BI55" s="972"/>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25" customHeight="1" x14ac:dyDescent="0.2">
      <c r="A56" s="226">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71"/>
      <c r="BF56" s="971"/>
      <c r="BG56" s="971"/>
      <c r="BH56" s="971"/>
      <c r="BI56" s="972"/>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25" customHeight="1" x14ac:dyDescent="0.2">
      <c r="A57" s="226">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71"/>
      <c r="BF57" s="971"/>
      <c r="BG57" s="971"/>
      <c r="BH57" s="971"/>
      <c r="BI57" s="972"/>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25" customHeight="1" x14ac:dyDescent="0.2">
      <c r="A58" s="226">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71"/>
      <c r="BF58" s="971"/>
      <c r="BG58" s="971"/>
      <c r="BH58" s="971"/>
      <c r="BI58" s="972"/>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25" customHeight="1" x14ac:dyDescent="0.2">
      <c r="A59" s="226">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71"/>
      <c r="BF59" s="971"/>
      <c r="BG59" s="971"/>
      <c r="BH59" s="971"/>
      <c r="BI59" s="972"/>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25" customHeight="1" x14ac:dyDescent="0.2">
      <c r="A60" s="226">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71"/>
      <c r="BF60" s="971"/>
      <c r="BG60" s="971"/>
      <c r="BH60" s="971"/>
      <c r="BI60" s="972"/>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25" customHeight="1" thickBot="1" x14ac:dyDescent="0.25">
      <c r="A61" s="226">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71"/>
      <c r="BF61" s="971"/>
      <c r="BG61" s="971"/>
      <c r="BH61" s="971"/>
      <c r="BI61" s="972"/>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25" customHeight="1" x14ac:dyDescent="0.2">
      <c r="A62" s="226">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71"/>
      <c r="BF62" s="971"/>
      <c r="BG62" s="971"/>
      <c r="BH62" s="971"/>
      <c r="BI62" s="972"/>
      <c r="BJ62" s="1026" t="s">
        <v>395</v>
      </c>
      <c r="BK62" s="1027"/>
      <c r="BL62" s="1027"/>
      <c r="BM62" s="1027"/>
      <c r="BN62" s="1028"/>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25" customHeight="1" thickBot="1" x14ac:dyDescent="0.25">
      <c r="A63" s="228" t="s">
        <v>376</v>
      </c>
      <c r="B63" s="936" t="s">
        <v>396</v>
      </c>
      <c r="C63" s="937"/>
      <c r="D63" s="937"/>
      <c r="E63" s="937"/>
      <c r="F63" s="937"/>
      <c r="G63" s="937"/>
      <c r="H63" s="937"/>
      <c r="I63" s="937"/>
      <c r="J63" s="937"/>
      <c r="K63" s="937"/>
      <c r="L63" s="937"/>
      <c r="M63" s="937"/>
      <c r="N63" s="937"/>
      <c r="O63" s="937"/>
      <c r="P63" s="947"/>
      <c r="Q63" s="961"/>
      <c r="R63" s="962"/>
      <c r="S63" s="962"/>
      <c r="T63" s="962"/>
      <c r="U63" s="962"/>
      <c r="V63" s="962"/>
      <c r="W63" s="962"/>
      <c r="X63" s="962"/>
      <c r="Y63" s="962"/>
      <c r="Z63" s="962"/>
      <c r="AA63" s="962"/>
      <c r="AB63" s="962"/>
      <c r="AC63" s="962"/>
      <c r="AD63" s="962"/>
      <c r="AE63" s="1019"/>
      <c r="AF63" s="1020">
        <v>4533</v>
      </c>
      <c r="AG63" s="958"/>
      <c r="AH63" s="958"/>
      <c r="AI63" s="958"/>
      <c r="AJ63" s="1021"/>
      <c r="AK63" s="1022"/>
      <c r="AL63" s="962"/>
      <c r="AM63" s="962"/>
      <c r="AN63" s="962"/>
      <c r="AO63" s="962"/>
      <c r="AP63" s="958"/>
      <c r="AQ63" s="958"/>
      <c r="AR63" s="958"/>
      <c r="AS63" s="958"/>
      <c r="AT63" s="958"/>
      <c r="AU63" s="958"/>
      <c r="AV63" s="958"/>
      <c r="AW63" s="958"/>
      <c r="AX63" s="958"/>
      <c r="AY63" s="958"/>
      <c r="AZ63" s="1016"/>
      <c r="BA63" s="1016"/>
      <c r="BB63" s="1016"/>
      <c r="BC63" s="1016"/>
      <c r="BD63" s="1016"/>
      <c r="BE63" s="959"/>
      <c r="BF63" s="959"/>
      <c r="BG63" s="959"/>
      <c r="BH63" s="959"/>
      <c r="BI63" s="960"/>
      <c r="BJ63" s="1017" t="s">
        <v>122</v>
      </c>
      <c r="BK63" s="952"/>
      <c r="BL63" s="952"/>
      <c r="BM63" s="952"/>
      <c r="BN63" s="1018"/>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25" customHeight="1" x14ac:dyDescent="0.2">
      <c r="A66" s="994" t="s">
        <v>398</v>
      </c>
      <c r="B66" s="995"/>
      <c r="C66" s="995"/>
      <c r="D66" s="995"/>
      <c r="E66" s="995"/>
      <c r="F66" s="995"/>
      <c r="G66" s="995"/>
      <c r="H66" s="995"/>
      <c r="I66" s="995"/>
      <c r="J66" s="995"/>
      <c r="K66" s="995"/>
      <c r="L66" s="995"/>
      <c r="M66" s="995"/>
      <c r="N66" s="995"/>
      <c r="O66" s="995"/>
      <c r="P66" s="996"/>
      <c r="Q66" s="1000" t="s">
        <v>380</v>
      </c>
      <c r="R66" s="1001"/>
      <c r="S66" s="1001"/>
      <c r="T66" s="1001"/>
      <c r="U66" s="1002"/>
      <c r="V66" s="1000" t="s">
        <v>381</v>
      </c>
      <c r="W66" s="1001"/>
      <c r="X66" s="1001"/>
      <c r="Y66" s="1001"/>
      <c r="Z66" s="1002"/>
      <c r="AA66" s="1000" t="s">
        <v>382</v>
      </c>
      <c r="AB66" s="1001"/>
      <c r="AC66" s="1001"/>
      <c r="AD66" s="1001"/>
      <c r="AE66" s="1002"/>
      <c r="AF66" s="1006" t="s">
        <v>383</v>
      </c>
      <c r="AG66" s="1007"/>
      <c r="AH66" s="1007"/>
      <c r="AI66" s="1007"/>
      <c r="AJ66" s="1008"/>
      <c r="AK66" s="1000" t="s">
        <v>384</v>
      </c>
      <c r="AL66" s="995"/>
      <c r="AM66" s="995"/>
      <c r="AN66" s="995"/>
      <c r="AO66" s="996"/>
      <c r="AP66" s="1000" t="s">
        <v>385</v>
      </c>
      <c r="AQ66" s="1001"/>
      <c r="AR66" s="1001"/>
      <c r="AS66" s="1001"/>
      <c r="AT66" s="1002"/>
      <c r="AU66" s="1000" t="s">
        <v>399</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4"/>
      <c r="BT66" s="945"/>
      <c r="BU66" s="945"/>
      <c r="BV66" s="945"/>
      <c r="BW66" s="945"/>
      <c r="BX66" s="945"/>
      <c r="BY66" s="945"/>
      <c r="BZ66" s="945"/>
      <c r="CA66" s="945"/>
      <c r="CB66" s="945"/>
      <c r="CC66" s="945"/>
      <c r="CD66" s="945"/>
      <c r="CE66" s="945"/>
      <c r="CF66" s="945"/>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4"/>
      <c r="DW66" s="945"/>
      <c r="DX66" s="945"/>
      <c r="DY66" s="945"/>
      <c r="DZ66" s="946"/>
      <c r="EA66" s="218"/>
    </row>
    <row r="67" spans="1:131" ht="26.25" customHeight="1" thickBot="1" x14ac:dyDescent="0.25">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4"/>
      <c r="BT67" s="945"/>
      <c r="BU67" s="945"/>
      <c r="BV67" s="945"/>
      <c r="BW67" s="945"/>
      <c r="BX67" s="945"/>
      <c r="BY67" s="945"/>
      <c r="BZ67" s="945"/>
      <c r="CA67" s="945"/>
      <c r="CB67" s="945"/>
      <c r="CC67" s="945"/>
      <c r="CD67" s="945"/>
      <c r="CE67" s="945"/>
      <c r="CF67" s="945"/>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4"/>
      <c r="DW67" s="945"/>
      <c r="DX67" s="945"/>
      <c r="DY67" s="945"/>
      <c r="DZ67" s="946"/>
      <c r="EA67" s="218"/>
    </row>
    <row r="68" spans="1:131" ht="26.25" customHeight="1" thickTop="1" x14ac:dyDescent="0.2">
      <c r="A68" s="224">
        <v>1</v>
      </c>
      <c r="B68" s="984" t="s">
        <v>553</v>
      </c>
      <c r="C68" s="985"/>
      <c r="D68" s="985"/>
      <c r="E68" s="985"/>
      <c r="F68" s="985"/>
      <c r="G68" s="985"/>
      <c r="H68" s="985"/>
      <c r="I68" s="985"/>
      <c r="J68" s="985"/>
      <c r="K68" s="985"/>
      <c r="L68" s="985"/>
      <c r="M68" s="985"/>
      <c r="N68" s="985"/>
      <c r="O68" s="985"/>
      <c r="P68" s="986"/>
      <c r="Q68" s="987">
        <v>9298</v>
      </c>
      <c r="R68" s="981"/>
      <c r="S68" s="981"/>
      <c r="T68" s="981"/>
      <c r="U68" s="981"/>
      <c r="V68" s="981">
        <v>9234</v>
      </c>
      <c r="W68" s="981"/>
      <c r="X68" s="981"/>
      <c r="Y68" s="981"/>
      <c r="Z68" s="981"/>
      <c r="AA68" s="981">
        <v>65</v>
      </c>
      <c r="AB68" s="981"/>
      <c r="AC68" s="981"/>
      <c r="AD68" s="981"/>
      <c r="AE68" s="981"/>
      <c r="AF68" s="981">
        <v>65</v>
      </c>
      <c r="AG68" s="981"/>
      <c r="AH68" s="981"/>
      <c r="AI68" s="981"/>
      <c r="AJ68" s="981"/>
      <c r="AK68" s="981">
        <v>11</v>
      </c>
      <c r="AL68" s="981"/>
      <c r="AM68" s="981"/>
      <c r="AN68" s="981"/>
      <c r="AO68" s="981"/>
      <c r="AP68" s="981"/>
      <c r="AQ68" s="981"/>
      <c r="AR68" s="981"/>
      <c r="AS68" s="981"/>
      <c r="AT68" s="981"/>
      <c r="AU68" s="981"/>
      <c r="AV68" s="981"/>
      <c r="AW68" s="981"/>
      <c r="AX68" s="981"/>
      <c r="AY68" s="981"/>
      <c r="AZ68" s="982"/>
      <c r="BA68" s="982"/>
      <c r="BB68" s="982"/>
      <c r="BC68" s="982"/>
      <c r="BD68" s="983"/>
      <c r="BE68" s="229"/>
      <c r="BF68" s="229"/>
      <c r="BG68" s="229"/>
      <c r="BH68" s="229"/>
      <c r="BI68" s="229"/>
      <c r="BJ68" s="229"/>
      <c r="BK68" s="229"/>
      <c r="BL68" s="229"/>
      <c r="BM68" s="229"/>
      <c r="BN68" s="229"/>
      <c r="BO68" s="229"/>
      <c r="BP68" s="229"/>
      <c r="BQ68" s="226">
        <v>62</v>
      </c>
      <c r="BR68" s="231"/>
      <c r="BS68" s="944"/>
      <c r="BT68" s="945"/>
      <c r="BU68" s="945"/>
      <c r="BV68" s="945"/>
      <c r="BW68" s="945"/>
      <c r="BX68" s="945"/>
      <c r="BY68" s="945"/>
      <c r="BZ68" s="945"/>
      <c r="CA68" s="945"/>
      <c r="CB68" s="945"/>
      <c r="CC68" s="945"/>
      <c r="CD68" s="945"/>
      <c r="CE68" s="945"/>
      <c r="CF68" s="945"/>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4"/>
      <c r="DW68" s="945"/>
      <c r="DX68" s="945"/>
      <c r="DY68" s="945"/>
      <c r="DZ68" s="946"/>
      <c r="EA68" s="218"/>
    </row>
    <row r="69" spans="1:131" ht="26.25" customHeight="1" x14ac:dyDescent="0.2">
      <c r="A69" s="226">
        <v>2</v>
      </c>
      <c r="B69" s="973" t="s">
        <v>554</v>
      </c>
      <c r="C69" s="974"/>
      <c r="D69" s="974"/>
      <c r="E69" s="974"/>
      <c r="F69" s="974"/>
      <c r="G69" s="974"/>
      <c r="H69" s="974"/>
      <c r="I69" s="974"/>
      <c r="J69" s="974"/>
      <c r="K69" s="974"/>
      <c r="L69" s="974"/>
      <c r="M69" s="974"/>
      <c r="N69" s="974"/>
      <c r="O69" s="974"/>
      <c r="P69" s="975"/>
      <c r="Q69" s="976">
        <v>872</v>
      </c>
      <c r="R69" s="970"/>
      <c r="S69" s="970"/>
      <c r="T69" s="970"/>
      <c r="U69" s="970"/>
      <c r="V69" s="970">
        <v>861</v>
      </c>
      <c r="W69" s="970"/>
      <c r="X69" s="970"/>
      <c r="Y69" s="970"/>
      <c r="Z69" s="970"/>
      <c r="AA69" s="970">
        <v>11</v>
      </c>
      <c r="AB69" s="970"/>
      <c r="AC69" s="970"/>
      <c r="AD69" s="970"/>
      <c r="AE69" s="970"/>
      <c r="AF69" s="970">
        <v>11</v>
      </c>
      <c r="AG69" s="970"/>
      <c r="AH69" s="970"/>
      <c r="AI69" s="970"/>
      <c r="AJ69" s="970"/>
      <c r="AK69" s="970">
        <v>2</v>
      </c>
      <c r="AL69" s="970"/>
      <c r="AM69" s="970"/>
      <c r="AN69" s="970"/>
      <c r="AO69" s="970"/>
      <c r="AP69" s="970"/>
      <c r="AQ69" s="970"/>
      <c r="AR69" s="970"/>
      <c r="AS69" s="970"/>
      <c r="AT69" s="970"/>
      <c r="AU69" s="970"/>
      <c r="AV69" s="970"/>
      <c r="AW69" s="970"/>
      <c r="AX69" s="970"/>
      <c r="AY69" s="970"/>
      <c r="AZ69" s="971"/>
      <c r="BA69" s="971"/>
      <c r="BB69" s="971"/>
      <c r="BC69" s="971"/>
      <c r="BD69" s="972"/>
      <c r="BE69" s="229"/>
      <c r="BF69" s="229"/>
      <c r="BG69" s="229"/>
      <c r="BH69" s="229"/>
      <c r="BI69" s="229"/>
      <c r="BJ69" s="229"/>
      <c r="BK69" s="229"/>
      <c r="BL69" s="229"/>
      <c r="BM69" s="229"/>
      <c r="BN69" s="229"/>
      <c r="BO69" s="229"/>
      <c r="BP69" s="229"/>
      <c r="BQ69" s="226">
        <v>63</v>
      </c>
      <c r="BR69" s="231"/>
      <c r="BS69" s="944"/>
      <c r="BT69" s="945"/>
      <c r="BU69" s="945"/>
      <c r="BV69" s="945"/>
      <c r="BW69" s="945"/>
      <c r="BX69" s="945"/>
      <c r="BY69" s="945"/>
      <c r="BZ69" s="945"/>
      <c r="CA69" s="945"/>
      <c r="CB69" s="945"/>
      <c r="CC69" s="945"/>
      <c r="CD69" s="945"/>
      <c r="CE69" s="945"/>
      <c r="CF69" s="945"/>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4"/>
      <c r="DW69" s="945"/>
      <c r="DX69" s="945"/>
      <c r="DY69" s="945"/>
      <c r="DZ69" s="946"/>
      <c r="EA69" s="218"/>
    </row>
    <row r="70" spans="1:131" ht="26.25" customHeight="1" x14ac:dyDescent="0.2">
      <c r="A70" s="226">
        <v>3</v>
      </c>
      <c r="B70" s="973" t="s">
        <v>555</v>
      </c>
      <c r="C70" s="974"/>
      <c r="D70" s="974"/>
      <c r="E70" s="974"/>
      <c r="F70" s="974"/>
      <c r="G70" s="974"/>
      <c r="H70" s="974"/>
      <c r="I70" s="974"/>
      <c r="J70" s="974"/>
      <c r="K70" s="974"/>
      <c r="L70" s="974"/>
      <c r="M70" s="974"/>
      <c r="N70" s="974"/>
      <c r="O70" s="974"/>
      <c r="P70" s="975"/>
      <c r="Q70" s="976">
        <v>652</v>
      </c>
      <c r="R70" s="970"/>
      <c r="S70" s="970"/>
      <c r="T70" s="970"/>
      <c r="U70" s="970"/>
      <c r="V70" s="970">
        <v>625</v>
      </c>
      <c r="W70" s="970"/>
      <c r="X70" s="970"/>
      <c r="Y70" s="970"/>
      <c r="Z70" s="970"/>
      <c r="AA70" s="970">
        <v>27</v>
      </c>
      <c r="AB70" s="970"/>
      <c r="AC70" s="970"/>
      <c r="AD70" s="970"/>
      <c r="AE70" s="970"/>
      <c r="AF70" s="970">
        <v>27</v>
      </c>
      <c r="AG70" s="970"/>
      <c r="AH70" s="970"/>
      <c r="AI70" s="970"/>
      <c r="AJ70" s="970"/>
      <c r="AK70" s="970">
        <v>499</v>
      </c>
      <c r="AL70" s="970"/>
      <c r="AM70" s="970"/>
      <c r="AN70" s="970"/>
      <c r="AO70" s="970"/>
      <c r="AP70" s="970"/>
      <c r="AQ70" s="970"/>
      <c r="AR70" s="970"/>
      <c r="AS70" s="970"/>
      <c r="AT70" s="970"/>
      <c r="AU70" s="970"/>
      <c r="AV70" s="970"/>
      <c r="AW70" s="970"/>
      <c r="AX70" s="970"/>
      <c r="AY70" s="970"/>
      <c r="AZ70" s="971"/>
      <c r="BA70" s="971"/>
      <c r="BB70" s="971"/>
      <c r="BC70" s="971"/>
      <c r="BD70" s="972"/>
      <c r="BE70" s="229"/>
      <c r="BF70" s="229"/>
      <c r="BG70" s="229"/>
      <c r="BH70" s="229"/>
      <c r="BI70" s="229"/>
      <c r="BJ70" s="229"/>
      <c r="BK70" s="229"/>
      <c r="BL70" s="229"/>
      <c r="BM70" s="229"/>
      <c r="BN70" s="229"/>
      <c r="BO70" s="229"/>
      <c r="BP70" s="229"/>
      <c r="BQ70" s="226">
        <v>64</v>
      </c>
      <c r="BR70" s="231"/>
      <c r="BS70" s="944"/>
      <c r="BT70" s="945"/>
      <c r="BU70" s="945"/>
      <c r="BV70" s="945"/>
      <c r="BW70" s="945"/>
      <c r="BX70" s="945"/>
      <c r="BY70" s="945"/>
      <c r="BZ70" s="945"/>
      <c r="CA70" s="945"/>
      <c r="CB70" s="945"/>
      <c r="CC70" s="945"/>
      <c r="CD70" s="945"/>
      <c r="CE70" s="945"/>
      <c r="CF70" s="945"/>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4"/>
      <c r="DW70" s="945"/>
      <c r="DX70" s="945"/>
      <c r="DY70" s="945"/>
      <c r="DZ70" s="946"/>
      <c r="EA70" s="218"/>
    </row>
    <row r="71" spans="1:131" ht="26.25" customHeight="1" x14ac:dyDescent="0.2">
      <c r="A71" s="226">
        <v>4</v>
      </c>
      <c r="B71" s="973" t="s">
        <v>556</v>
      </c>
      <c r="C71" s="974"/>
      <c r="D71" s="974"/>
      <c r="E71" s="974"/>
      <c r="F71" s="974"/>
      <c r="G71" s="974"/>
      <c r="H71" s="974"/>
      <c r="I71" s="974"/>
      <c r="J71" s="974"/>
      <c r="K71" s="974"/>
      <c r="L71" s="974"/>
      <c r="M71" s="974"/>
      <c r="N71" s="974"/>
      <c r="O71" s="974"/>
      <c r="P71" s="975"/>
      <c r="Q71" s="976">
        <v>251491</v>
      </c>
      <c r="R71" s="970"/>
      <c r="S71" s="970"/>
      <c r="T71" s="970"/>
      <c r="U71" s="970"/>
      <c r="V71" s="970">
        <v>246681</v>
      </c>
      <c r="W71" s="970"/>
      <c r="X71" s="970"/>
      <c r="Y71" s="970"/>
      <c r="Z71" s="970"/>
      <c r="AA71" s="970">
        <v>4810</v>
      </c>
      <c r="AB71" s="970"/>
      <c r="AC71" s="970"/>
      <c r="AD71" s="970"/>
      <c r="AE71" s="970"/>
      <c r="AF71" s="970">
        <v>4810</v>
      </c>
      <c r="AG71" s="970"/>
      <c r="AH71" s="970"/>
      <c r="AI71" s="970"/>
      <c r="AJ71" s="970"/>
      <c r="AK71" s="970">
        <v>2194</v>
      </c>
      <c r="AL71" s="970"/>
      <c r="AM71" s="970"/>
      <c r="AN71" s="970"/>
      <c r="AO71" s="970"/>
      <c r="AP71" s="970"/>
      <c r="AQ71" s="970"/>
      <c r="AR71" s="970"/>
      <c r="AS71" s="970"/>
      <c r="AT71" s="970"/>
      <c r="AU71" s="970"/>
      <c r="AV71" s="970"/>
      <c r="AW71" s="970"/>
      <c r="AX71" s="970"/>
      <c r="AY71" s="970"/>
      <c r="AZ71" s="971"/>
      <c r="BA71" s="971"/>
      <c r="BB71" s="971"/>
      <c r="BC71" s="971"/>
      <c r="BD71" s="972"/>
      <c r="BE71" s="229"/>
      <c r="BF71" s="229"/>
      <c r="BG71" s="229"/>
      <c r="BH71" s="229"/>
      <c r="BI71" s="229"/>
      <c r="BJ71" s="229"/>
      <c r="BK71" s="229"/>
      <c r="BL71" s="229"/>
      <c r="BM71" s="229"/>
      <c r="BN71" s="229"/>
      <c r="BO71" s="229"/>
      <c r="BP71" s="229"/>
      <c r="BQ71" s="226">
        <v>65</v>
      </c>
      <c r="BR71" s="231"/>
      <c r="BS71" s="944"/>
      <c r="BT71" s="945"/>
      <c r="BU71" s="945"/>
      <c r="BV71" s="945"/>
      <c r="BW71" s="945"/>
      <c r="BX71" s="945"/>
      <c r="BY71" s="945"/>
      <c r="BZ71" s="945"/>
      <c r="CA71" s="945"/>
      <c r="CB71" s="945"/>
      <c r="CC71" s="945"/>
      <c r="CD71" s="945"/>
      <c r="CE71" s="945"/>
      <c r="CF71" s="945"/>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4"/>
      <c r="DW71" s="945"/>
      <c r="DX71" s="945"/>
      <c r="DY71" s="945"/>
      <c r="DZ71" s="946"/>
      <c r="EA71" s="218"/>
    </row>
    <row r="72" spans="1:131" ht="26.25" customHeight="1" x14ac:dyDescent="0.2">
      <c r="A72" s="226">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29"/>
      <c r="BF72" s="229"/>
      <c r="BG72" s="229"/>
      <c r="BH72" s="229"/>
      <c r="BI72" s="229"/>
      <c r="BJ72" s="229"/>
      <c r="BK72" s="229"/>
      <c r="BL72" s="229"/>
      <c r="BM72" s="229"/>
      <c r="BN72" s="229"/>
      <c r="BO72" s="229"/>
      <c r="BP72" s="229"/>
      <c r="BQ72" s="226">
        <v>66</v>
      </c>
      <c r="BR72" s="231"/>
      <c r="BS72" s="944"/>
      <c r="BT72" s="945"/>
      <c r="BU72" s="945"/>
      <c r="BV72" s="945"/>
      <c r="BW72" s="945"/>
      <c r="BX72" s="945"/>
      <c r="BY72" s="945"/>
      <c r="BZ72" s="945"/>
      <c r="CA72" s="945"/>
      <c r="CB72" s="945"/>
      <c r="CC72" s="945"/>
      <c r="CD72" s="945"/>
      <c r="CE72" s="945"/>
      <c r="CF72" s="945"/>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4"/>
      <c r="DW72" s="945"/>
      <c r="DX72" s="945"/>
      <c r="DY72" s="945"/>
      <c r="DZ72" s="946"/>
      <c r="EA72" s="218"/>
    </row>
    <row r="73" spans="1:131" ht="26.25" customHeight="1" x14ac:dyDescent="0.2">
      <c r="A73" s="226">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29"/>
      <c r="BF73" s="229"/>
      <c r="BG73" s="229"/>
      <c r="BH73" s="229"/>
      <c r="BI73" s="229"/>
      <c r="BJ73" s="229"/>
      <c r="BK73" s="229"/>
      <c r="BL73" s="229"/>
      <c r="BM73" s="229"/>
      <c r="BN73" s="229"/>
      <c r="BO73" s="229"/>
      <c r="BP73" s="229"/>
      <c r="BQ73" s="226">
        <v>67</v>
      </c>
      <c r="BR73" s="231"/>
      <c r="BS73" s="944"/>
      <c r="BT73" s="945"/>
      <c r="BU73" s="945"/>
      <c r="BV73" s="945"/>
      <c r="BW73" s="945"/>
      <c r="BX73" s="945"/>
      <c r="BY73" s="945"/>
      <c r="BZ73" s="945"/>
      <c r="CA73" s="945"/>
      <c r="CB73" s="945"/>
      <c r="CC73" s="945"/>
      <c r="CD73" s="945"/>
      <c r="CE73" s="945"/>
      <c r="CF73" s="945"/>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4"/>
      <c r="DW73" s="945"/>
      <c r="DX73" s="945"/>
      <c r="DY73" s="945"/>
      <c r="DZ73" s="946"/>
      <c r="EA73" s="218"/>
    </row>
    <row r="74" spans="1:131" ht="26.25" customHeight="1" x14ac:dyDescent="0.2">
      <c r="A74" s="226">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29"/>
      <c r="BF74" s="229"/>
      <c r="BG74" s="229"/>
      <c r="BH74" s="229"/>
      <c r="BI74" s="229"/>
      <c r="BJ74" s="229"/>
      <c r="BK74" s="229"/>
      <c r="BL74" s="229"/>
      <c r="BM74" s="229"/>
      <c r="BN74" s="229"/>
      <c r="BO74" s="229"/>
      <c r="BP74" s="229"/>
      <c r="BQ74" s="226">
        <v>68</v>
      </c>
      <c r="BR74" s="231"/>
      <c r="BS74" s="944"/>
      <c r="BT74" s="945"/>
      <c r="BU74" s="945"/>
      <c r="BV74" s="945"/>
      <c r="BW74" s="945"/>
      <c r="BX74" s="945"/>
      <c r="BY74" s="945"/>
      <c r="BZ74" s="945"/>
      <c r="CA74" s="945"/>
      <c r="CB74" s="945"/>
      <c r="CC74" s="945"/>
      <c r="CD74" s="945"/>
      <c r="CE74" s="945"/>
      <c r="CF74" s="945"/>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4"/>
      <c r="DW74" s="945"/>
      <c r="DX74" s="945"/>
      <c r="DY74" s="945"/>
      <c r="DZ74" s="946"/>
      <c r="EA74" s="218"/>
    </row>
    <row r="75" spans="1:131" ht="26.25" customHeight="1" x14ac:dyDescent="0.2">
      <c r="A75" s="226">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29"/>
      <c r="BF75" s="229"/>
      <c r="BG75" s="229"/>
      <c r="BH75" s="229"/>
      <c r="BI75" s="229"/>
      <c r="BJ75" s="229"/>
      <c r="BK75" s="229"/>
      <c r="BL75" s="229"/>
      <c r="BM75" s="229"/>
      <c r="BN75" s="229"/>
      <c r="BO75" s="229"/>
      <c r="BP75" s="229"/>
      <c r="BQ75" s="226">
        <v>69</v>
      </c>
      <c r="BR75" s="231"/>
      <c r="BS75" s="944"/>
      <c r="BT75" s="945"/>
      <c r="BU75" s="945"/>
      <c r="BV75" s="945"/>
      <c r="BW75" s="945"/>
      <c r="BX75" s="945"/>
      <c r="BY75" s="945"/>
      <c r="BZ75" s="945"/>
      <c r="CA75" s="945"/>
      <c r="CB75" s="945"/>
      <c r="CC75" s="945"/>
      <c r="CD75" s="945"/>
      <c r="CE75" s="945"/>
      <c r="CF75" s="945"/>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4"/>
      <c r="DW75" s="945"/>
      <c r="DX75" s="945"/>
      <c r="DY75" s="945"/>
      <c r="DZ75" s="946"/>
      <c r="EA75" s="218"/>
    </row>
    <row r="76" spans="1:131" ht="26.25" customHeight="1" x14ac:dyDescent="0.2">
      <c r="A76" s="226">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29"/>
      <c r="BF76" s="229"/>
      <c r="BG76" s="229"/>
      <c r="BH76" s="229"/>
      <c r="BI76" s="229"/>
      <c r="BJ76" s="229"/>
      <c r="BK76" s="229"/>
      <c r="BL76" s="229"/>
      <c r="BM76" s="229"/>
      <c r="BN76" s="229"/>
      <c r="BO76" s="229"/>
      <c r="BP76" s="229"/>
      <c r="BQ76" s="226">
        <v>70</v>
      </c>
      <c r="BR76" s="231"/>
      <c r="BS76" s="944"/>
      <c r="BT76" s="945"/>
      <c r="BU76" s="945"/>
      <c r="BV76" s="945"/>
      <c r="BW76" s="945"/>
      <c r="BX76" s="945"/>
      <c r="BY76" s="945"/>
      <c r="BZ76" s="945"/>
      <c r="CA76" s="945"/>
      <c r="CB76" s="945"/>
      <c r="CC76" s="945"/>
      <c r="CD76" s="945"/>
      <c r="CE76" s="945"/>
      <c r="CF76" s="945"/>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4"/>
      <c r="DW76" s="945"/>
      <c r="DX76" s="945"/>
      <c r="DY76" s="945"/>
      <c r="DZ76" s="946"/>
      <c r="EA76" s="218"/>
    </row>
    <row r="77" spans="1:131" ht="26.25" customHeight="1" x14ac:dyDescent="0.2">
      <c r="A77" s="226">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29"/>
      <c r="BF77" s="229"/>
      <c r="BG77" s="229"/>
      <c r="BH77" s="229"/>
      <c r="BI77" s="229"/>
      <c r="BJ77" s="229"/>
      <c r="BK77" s="229"/>
      <c r="BL77" s="229"/>
      <c r="BM77" s="229"/>
      <c r="BN77" s="229"/>
      <c r="BO77" s="229"/>
      <c r="BP77" s="229"/>
      <c r="BQ77" s="226">
        <v>71</v>
      </c>
      <c r="BR77" s="231"/>
      <c r="BS77" s="944"/>
      <c r="BT77" s="945"/>
      <c r="BU77" s="945"/>
      <c r="BV77" s="945"/>
      <c r="BW77" s="945"/>
      <c r="BX77" s="945"/>
      <c r="BY77" s="945"/>
      <c r="BZ77" s="945"/>
      <c r="CA77" s="945"/>
      <c r="CB77" s="945"/>
      <c r="CC77" s="945"/>
      <c r="CD77" s="945"/>
      <c r="CE77" s="945"/>
      <c r="CF77" s="945"/>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4"/>
      <c r="DW77" s="945"/>
      <c r="DX77" s="945"/>
      <c r="DY77" s="945"/>
      <c r="DZ77" s="946"/>
      <c r="EA77" s="218"/>
    </row>
    <row r="78" spans="1:131" ht="26.25" customHeight="1" x14ac:dyDescent="0.2">
      <c r="A78" s="226">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29"/>
      <c r="BF78" s="229"/>
      <c r="BG78" s="229"/>
      <c r="BH78" s="229"/>
      <c r="BI78" s="229"/>
      <c r="BJ78" s="218"/>
      <c r="BK78" s="218"/>
      <c r="BL78" s="218"/>
      <c r="BM78" s="218"/>
      <c r="BN78" s="218"/>
      <c r="BO78" s="229"/>
      <c r="BP78" s="229"/>
      <c r="BQ78" s="226">
        <v>72</v>
      </c>
      <c r="BR78" s="231"/>
      <c r="BS78" s="944"/>
      <c r="BT78" s="945"/>
      <c r="BU78" s="945"/>
      <c r="BV78" s="945"/>
      <c r="BW78" s="945"/>
      <c r="BX78" s="945"/>
      <c r="BY78" s="945"/>
      <c r="BZ78" s="945"/>
      <c r="CA78" s="945"/>
      <c r="CB78" s="945"/>
      <c r="CC78" s="945"/>
      <c r="CD78" s="945"/>
      <c r="CE78" s="945"/>
      <c r="CF78" s="945"/>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4"/>
      <c r="DW78" s="945"/>
      <c r="DX78" s="945"/>
      <c r="DY78" s="945"/>
      <c r="DZ78" s="946"/>
      <c r="EA78" s="218"/>
    </row>
    <row r="79" spans="1:131" ht="26.25" customHeight="1" x14ac:dyDescent="0.2">
      <c r="A79" s="226">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29"/>
      <c r="BF79" s="229"/>
      <c r="BG79" s="229"/>
      <c r="BH79" s="229"/>
      <c r="BI79" s="229"/>
      <c r="BJ79" s="218"/>
      <c r="BK79" s="218"/>
      <c r="BL79" s="218"/>
      <c r="BM79" s="218"/>
      <c r="BN79" s="218"/>
      <c r="BO79" s="229"/>
      <c r="BP79" s="229"/>
      <c r="BQ79" s="226">
        <v>73</v>
      </c>
      <c r="BR79" s="231"/>
      <c r="BS79" s="944"/>
      <c r="BT79" s="945"/>
      <c r="BU79" s="945"/>
      <c r="BV79" s="945"/>
      <c r="BW79" s="945"/>
      <c r="BX79" s="945"/>
      <c r="BY79" s="945"/>
      <c r="BZ79" s="945"/>
      <c r="CA79" s="945"/>
      <c r="CB79" s="945"/>
      <c r="CC79" s="945"/>
      <c r="CD79" s="945"/>
      <c r="CE79" s="945"/>
      <c r="CF79" s="945"/>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4"/>
      <c r="DW79" s="945"/>
      <c r="DX79" s="945"/>
      <c r="DY79" s="945"/>
      <c r="DZ79" s="946"/>
      <c r="EA79" s="218"/>
    </row>
    <row r="80" spans="1:131" ht="26.25" customHeight="1" x14ac:dyDescent="0.2">
      <c r="A80" s="226">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29"/>
      <c r="BF80" s="229"/>
      <c r="BG80" s="229"/>
      <c r="BH80" s="229"/>
      <c r="BI80" s="229"/>
      <c r="BJ80" s="229"/>
      <c r="BK80" s="229"/>
      <c r="BL80" s="229"/>
      <c r="BM80" s="229"/>
      <c r="BN80" s="229"/>
      <c r="BO80" s="229"/>
      <c r="BP80" s="229"/>
      <c r="BQ80" s="226">
        <v>74</v>
      </c>
      <c r="BR80" s="231"/>
      <c r="BS80" s="944"/>
      <c r="BT80" s="945"/>
      <c r="BU80" s="945"/>
      <c r="BV80" s="945"/>
      <c r="BW80" s="945"/>
      <c r="BX80" s="945"/>
      <c r="BY80" s="945"/>
      <c r="BZ80" s="945"/>
      <c r="CA80" s="945"/>
      <c r="CB80" s="945"/>
      <c r="CC80" s="945"/>
      <c r="CD80" s="945"/>
      <c r="CE80" s="945"/>
      <c r="CF80" s="945"/>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4"/>
      <c r="DW80" s="945"/>
      <c r="DX80" s="945"/>
      <c r="DY80" s="945"/>
      <c r="DZ80" s="946"/>
      <c r="EA80" s="218"/>
    </row>
    <row r="81" spans="1:131" ht="26.25" customHeight="1" x14ac:dyDescent="0.2">
      <c r="A81" s="226">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9"/>
      <c r="BF81" s="229"/>
      <c r="BG81" s="229"/>
      <c r="BH81" s="229"/>
      <c r="BI81" s="229"/>
      <c r="BJ81" s="229"/>
      <c r="BK81" s="229"/>
      <c r="BL81" s="229"/>
      <c r="BM81" s="229"/>
      <c r="BN81" s="229"/>
      <c r="BO81" s="229"/>
      <c r="BP81" s="229"/>
      <c r="BQ81" s="226">
        <v>75</v>
      </c>
      <c r="BR81" s="231"/>
      <c r="BS81" s="944"/>
      <c r="BT81" s="945"/>
      <c r="BU81" s="945"/>
      <c r="BV81" s="945"/>
      <c r="BW81" s="945"/>
      <c r="BX81" s="945"/>
      <c r="BY81" s="945"/>
      <c r="BZ81" s="945"/>
      <c r="CA81" s="945"/>
      <c r="CB81" s="945"/>
      <c r="CC81" s="945"/>
      <c r="CD81" s="945"/>
      <c r="CE81" s="945"/>
      <c r="CF81" s="945"/>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4"/>
      <c r="DW81" s="945"/>
      <c r="DX81" s="945"/>
      <c r="DY81" s="945"/>
      <c r="DZ81" s="946"/>
      <c r="EA81" s="218"/>
    </row>
    <row r="82" spans="1:131" ht="26.25" customHeight="1" x14ac:dyDescent="0.2">
      <c r="A82" s="226">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9"/>
      <c r="BF82" s="229"/>
      <c r="BG82" s="229"/>
      <c r="BH82" s="229"/>
      <c r="BI82" s="229"/>
      <c r="BJ82" s="229"/>
      <c r="BK82" s="229"/>
      <c r="BL82" s="229"/>
      <c r="BM82" s="229"/>
      <c r="BN82" s="229"/>
      <c r="BO82" s="229"/>
      <c r="BP82" s="229"/>
      <c r="BQ82" s="226">
        <v>76</v>
      </c>
      <c r="BR82" s="231"/>
      <c r="BS82" s="944"/>
      <c r="BT82" s="945"/>
      <c r="BU82" s="945"/>
      <c r="BV82" s="945"/>
      <c r="BW82" s="945"/>
      <c r="BX82" s="945"/>
      <c r="BY82" s="945"/>
      <c r="BZ82" s="945"/>
      <c r="CA82" s="945"/>
      <c r="CB82" s="945"/>
      <c r="CC82" s="945"/>
      <c r="CD82" s="945"/>
      <c r="CE82" s="945"/>
      <c r="CF82" s="945"/>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4"/>
      <c r="DW82" s="945"/>
      <c r="DX82" s="945"/>
      <c r="DY82" s="945"/>
      <c r="DZ82" s="946"/>
      <c r="EA82" s="218"/>
    </row>
    <row r="83" spans="1:131" ht="26.25" customHeight="1" x14ac:dyDescent="0.2">
      <c r="A83" s="226">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9"/>
      <c r="BF83" s="229"/>
      <c r="BG83" s="229"/>
      <c r="BH83" s="229"/>
      <c r="BI83" s="229"/>
      <c r="BJ83" s="229"/>
      <c r="BK83" s="229"/>
      <c r="BL83" s="229"/>
      <c r="BM83" s="229"/>
      <c r="BN83" s="229"/>
      <c r="BO83" s="229"/>
      <c r="BP83" s="229"/>
      <c r="BQ83" s="226">
        <v>77</v>
      </c>
      <c r="BR83" s="231"/>
      <c r="BS83" s="944"/>
      <c r="BT83" s="945"/>
      <c r="BU83" s="945"/>
      <c r="BV83" s="945"/>
      <c r="BW83" s="945"/>
      <c r="BX83" s="945"/>
      <c r="BY83" s="945"/>
      <c r="BZ83" s="945"/>
      <c r="CA83" s="945"/>
      <c r="CB83" s="945"/>
      <c r="CC83" s="945"/>
      <c r="CD83" s="945"/>
      <c r="CE83" s="945"/>
      <c r="CF83" s="945"/>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4"/>
      <c r="DW83" s="945"/>
      <c r="DX83" s="945"/>
      <c r="DY83" s="945"/>
      <c r="DZ83" s="946"/>
      <c r="EA83" s="218"/>
    </row>
    <row r="84" spans="1:131" ht="26.25" customHeight="1" x14ac:dyDescent="0.2">
      <c r="A84" s="226">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9"/>
      <c r="BF84" s="229"/>
      <c r="BG84" s="229"/>
      <c r="BH84" s="229"/>
      <c r="BI84" s="229"/>
      <c r="BJ84" s="229"/>
      <c r="BK84" s="229"/>
      <c r="BL84" s="229"/>
      <c r="BM84" s="229"/>
      <c r="BN84" s="229"/>
      <c r="BO84" s="229"/>
      <c r="BP84" s="229"/>
      <c r="BQ84" s="226">
        <v>78</v>
      </c>
      <c r="BR84" s="231"/>
      <c r="BS84" s="944"/>
      <c r="BT84" s="945"/>
      <c r="BU84" s="945"/>
      <c r="BV84" s="945"/>
      <c r="BW84" s="945"/>
      <c r="BX84" s="945"/>
      <c r="BY84" s="945"/>
      <c r="BZ84" s="945"/>
      <c r="CA84" s="945"/>
      <c r="CB84" s="945"/>
      <c r="CC84" s="945"/>
      <c r="CD84" s="945"/>
      <c r="CE84" s="945"/>
      <c r="CF84" s="945"/>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4"/>
      <c r="DW84" s="945"/>
      <c r="DX84" s="945"/>
      <c r="DY84" s="945"/>
      <c r="DZ84" s="946"/>
      <c r="EA84" s="218"/>
    </row>
    <row r="85" spans="1:131" ht="26.25" customHeight="1" x14ac:dyDescent="0.2">
      <c r="A85" s="226">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9"/>
      <c r="BF85" s="229"/>
      <c r="BG85" s="229"/>
      <c r="BH85" s="229"/>
      <c r="BI85" s="229"/>
      <c r="BJ85" s="229"/>
      <c r="BK85" s="229"/>
      <c r="BL85" s="229"/>
      <c r="BM85" s="229"/>
      <c r="BN85" s="229"/>
      <c r="BO85" s="229"/>
      <c r="BP85" s="229"/>
      <c r="BQ85" s="226">
        <v>79</v>
      </c>
      <c r="BR85" s="231"/>
      <c r="BS85" s="944"/>
      <c r="BT85" s="945"/>
      <c r="BU85" s="945"/>
      <c r="BV85" s="945"/>
      <c r="BW85" s="945"/>
      <c r="BX85" s="945"/>
      <c r="BY85" s="945"/>
      <c r="BZ85" s="945"/>
      <c r="CA85" s="945"/>
      <c r="CB85" s="945"/>
      <c r="CC85" s="945"/>
      <c r="CD85" s="945"/>
      <c r="CE85" s="945"/>
      <c r="CF85" s="945"/>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4"/>
      <c r="DW85" s="945"/>
      <c r="DX85" s="945"/>
      <c r="DY85" s="945"/>
      <c r="DZ85" s="946"/>
      <c r="EA85" s="218"/>
    </row>
    <row r="86" spans="1:131" ht="26.25" customHeight="1" x14ac:dyDescent="0.2">
      <c r="A86" s="226">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9"/>
      <c r="BF86" s="229"/>
      <c r="BG86" s="229"/>
      <c r="BH86" s="229"/>
      <c r="BI86" s="229"/>
      <c r="BJ86" s="229"/>
      <c r="BK86" s="229"/>
      <c r="BL86" s="229"/>
      <c r="BM86" s="229"/>
      <c r="BN86" s="229"/>
      <c r="BO86" s="229"/>
      <c r="BP86" s="229"/>
      <c r="BQ86" s="226">
        <v>80</v>
      </c>
      <c r="BR86" s="231"/>
      <c r="BS86" s="944"/>
      <c r="BT86" s="945"/>
      <c r="BU86" s="945"/>
      <c r="BV86" s="945"/>
      <c r="BW86" s="945"/>
      <c r="BX86" s="945"/>
      <c r="BY86" s="945"/>
      <c r="BZ86" s="945"/>
      <c r="CA86" s="945"/>
      <c r="CB86" s="945"/>
      <c r="CC86" s="945"/>
      <c r="CD86" s="945"/>
      <c r="CE86" s="945"/>
      <c r="CF86" s="945"/>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4"/>
      <c r="DW86" s="945"/>
      <c r="DX86" s="945"/>
      <c r="DY86" s="945"/>
      <c r="DZ86" s="946"/>
      <c r="EA86" s="218"/>
    </row>
    <row r="87" spans="1:131" ht="26.25" customHeight="1" x14ac:dyDescent="0.2">
      <c r="A87" s="23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9"/>
      <c r="BF87" s="229"/>
      <c r="BG87" s="229"/>
      <c r="BH87" s="229"/>
      <c r="BI87" s="229"/>
      <c r="BJ87" s="229"/>
      <c r="BK87" s="229"/>
      <c r="BL87" s="229"/>
      <c r="BM87" s="229"/>
      <c r="BN87" s="229"/>
      <c r="BO87" s="229"/>
      <c r="BP87" s="229"/>
      <c r="BQ87" s="226">
        <v>81</v>
      </c>
      <c r="BR87" s="231"/>
      <c r="BS87" s="944"/>
      <c r="BT87" s="945"/>
      <c r="BU87" s="945"/>
      <c r="BV87" s="945"/>
      <c r="BW87" s="945"/>
      <c r="BX87" s="945"/>
      <c r="BY87" s="945"/>
      <c r="BZ87" s="945"/>
      <c r="CA87" s="945"/>
      <c r="CB87" s="945"/>
      <c r="CC87" s="945"/>
      <c r="CD87" s="945"/>
      <c r="CE87" s="945"/>
      <c r="CF87" s="945"/>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4"/>
      <c r="DW87" s="945"/>
      <c r="DX87" s="945"/>
      <c r="DY87" s="945"/>
      <c r="DZ87" s="946"/>
      <c r="EA87" s="218"/>
    </row>
    <row r="88" spans="1:131" ht="26.25" customHeight="1" thickBot="1" x14ac:dyDescent="0.25">
      <c r="A88" s="228" t="s">
        <v>376</v>
      </c>
      <c r="B88" s="936" t="s">
        <v>400</v>
      </c>
      <c r="C88" s="937"/>
      <c r="D88" s="937"/>
      <c r="E88" s="937"/>
      <c r="F88" s="937"/>
      <c r="G88" s="937"/>
      <c r="H88" s="937"/>
      <c r="I88" s="937"/>
      <c r="J88" s="937"/>
      <c r="K88" s="937"/>
      <c r="L88" s="937"/>
      <c r="M88" s="937"/>
      <c r="N88" s="937"/>
      <c r="O88" s="937"/>
      <c r="P88" s="947"/>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29"/>
      <c r="BF88" s="229"/>
      <c r="BG88" s="229"/>
      <c r="BH88" s="229"/>
      <c r="BI88" s="229"/>
      <c r="BJ88" s="229"/>
      <c r="BK88" s="229"/>
      <c r="BL88" s="229"/>
      <c r="BM88" s="229"/>
      <c r="BN88" s="229"/>
      <c r="BO88" s="229"/>
      <c r="BP88" s="229"/>
      <c r="BQ88" s="226">
        <v>82</v>
      </c>
      <c r="BR88" s="231"/>
      <c r="BS88" s="944"/>
      <c r="BT88" s="945"/>
      <c r="BU88" s="945"/>
      <c r="BV88" s="945"/>
      <c r="BW88" s="945"/>
      <c r="BX88" s="945"/>
      <c r="BY88" s="945"/>
      <c r="BZ88" s="945"/>
      <c r="CA88" s="945"/>
      <c r="CB88" s="945"/>
      <c r="CC88" s="945"/>
      <c r="CD88" s="945"/>
      <c r="CE88" s="945"/>
      <c r="CF88" s="945"/>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4"/>
      <c r="DW88" s="945"/>
      <c r="DX88" s="945"/>
      <c r="DY88" s="945"/>
      <c r="DZ88" s="946"/>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4"/>
      <c r="BT89" s="945"/>
      <c r="BU89" s="945"/>
      <c r="BV89" s="945"/>
      <c r="BW89" s="945"/>
      <c r="BX89" s="945"/>
      <c r="BY89" s="945"/>
      <c r="BZ89" s="945"/>
      <c r="CA89" s="945"/>
      <c r="CB89" s="945"/>
      <c r="CC89" s="945"/>
      <c r="CD89" s="945"/>
      <c r="CE89" s="945"/>
      <c r="CF89" s="945"/>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4"/>
      <c r="DW89" s="945"/>
      <c r="DX89" s="945"/>
      <c r="DY89" s="945"/>
      <c r="DZ89" s="946"/>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4"/>
      <c r="BT90" s="945"/>
      <c r="BU90" s="945"/>
      <c r="BV90" s="945"/>
      <c r="BW90" s="945"/>
      <c r="BX90" s="945"/>
      <c r="BY90" s="945"/>
      <c r="BZ90" s="945"/>
      <c r="CA90" s="945"/>
      <c r="CB90" s="945"/>
      <c r="CC90" s="945"/>
      <c r="CD90" s="945"/>
      <c r="CE90" s="945"/>
      <c r="CF90" s="945"/>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4"/>
      <c r="DW90" s="945"/>
      <c r="DX90" s="945"/>
      <c r="DY90" s="945"/>
      <c r="DZ90" s="946"/>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4"/>
      <c r="BT91" s="945"/>
      <c r="BU91" s="945"/>
      <c r="BV91" s="945"/>
      <c r="BW91" s="945"/>
      <c r="BX91" s="945"/>
      <c r="BY91" s="945"/>
      <c r="BZ91" s="945"/>
      <c r="CA91" s="945"/>
      <c r="CB91" s="945"/>
      <c r="CC91" s="945"/>
      <c r="CD91" s="945"/>
      <c r="CE91" s="945"/>
      <c r="CF91" s="945"/>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4"/>
      <c r="DW91" s="945"/>
      <c r="DX91" s="945"/>
      <c r="DY91" s="945"/>
      <c r="DZ91" s="946"/>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4"/>
      <c r="BT92" s="945"/>
      <c r="BU92" s="945"/>
      <c r="BV92" s="945"/>
      <c r="BW92" s="945"/>
      <c r="BX92" s="945"/>
      <c r="BY92" s="945"/>
      <c r="BZ92" s="945"/>
      <c r="CA92" s="945"/>
      <c r="CB92" s="945"/>
      <c r="CC92" s="945"/>
      <c r="CD92" s="945"/>
      <c r="CE92" s="945"/>
      <c r="CF92" s="945"/>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4"/>
      <c r="DW92" s="945"/>
      <c r="DX92" s="945"/>
      <c r="DY92" s="945"/>
      <c r="DZ92" s="946"/>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4"/>
      <c r="BT93" s="945"/>
      <c r="BU93" s="945"/>
      <c r="BV93" s="945"/>
      <c r="BW93" s="945"/>
      <c r="BX93" s="945"/>
      <c r="BY93" s="945"/>
      <c r="BZ93" s="945"/>
      <c r="CA93" s="945"/>
      <c r="CB93" s="945"/>
      <c r="CC93" s="945"/>
      <c r="CD93" s="945"/>
      <c r="CE93" s="945"/>
      <c r="CF93" s="945"/>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4"/>
      <c r="DW93" s="945"/>
      <c r="DX93" s="945"/>
      <c r="DY93" s="945"/>
      <c r="DZ93" s="946"/>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4"/>
      <c r="BT94" s="945"/>
      <c r="BU94" s="945"/>
      <c r="BV94" s="945"/>
      <c r="BW94" s="945"/>
      <c r="BX94" s="945"/>
      <c r="BY94" s="945"/>
      <c r="BZ94" s="945"/>
      <c r="CA94" s="945"/>
      <c r="CB94" s="945"/>
      <c r="CC94" s="945"/>
      <c r="CD94" s="945"/>
      <c r="CE94" s="945"/>
      <c r="CF94" s="945"/>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4"/>
      <c r="DW94" s="945"/>
      <c r="DX94" s="945"/>
      <c r="DY94" s="945"/>
      <c r="DZ94" s="946"/>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4"/>
      <c r="BT95" s="945"/>
      <c r="BU95" s="945"/>
      <c r="BV95" s="945"/>
      <c r="BW95" s="945"/>
      <c r="BX95" s="945"/>
      <c r="BY95" s="945"/>
      <c r="BZ95" s="945"/>
      <c r="CA95" s="945"/>
      <c r="CB95" s="945"/>
      <c r="CC95" s="945"/>
      <c r="CD95" s="945"/>
      <c r="CE95" s="945"/>
      <c r="CF95" s="945"/>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4"/>
      <c r="DW95" s="945"/>
      <c r="DX95" s="945"/>
      <c r="DY95" s="945"/>
      <c r="DZ95" s="946"/>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4"/>
      <c r="BT96" s="945"/>
      <c r="BU96" s="945"/>
      <c r="BV96" s="945"/>
      <c r="BW96" s="945"/>
      <c r="BX96" s="945"/>
      <c r="BY96" s="945"/>
      <c r="BZ96" s="945"/>
      <c r="CA96" s="945"/>
      <c r="CB96" s="945"/>
      <c r="CC96" s="945"/>
      <c r="CD96" s="945"/>
      <c r="CE96" s="945"/>
      <c r="CF96" s="945"/>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4"/>
      <c r="DW96" s="945"/>
      <c r="DX96" s="945"/>
      <c r="DY96" s="945"/>
      <c r="DZ96" s="946"/>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4"/>
      <c r="BT97" s="945"/>
      <c r="BU97" s="945"/>
      <c r="BV97" s="945"/>
      <c r="BW97" s="945"/>
      <c r="BX97" s="945"/>
      <c r="BY97" s="945"/>
      <c r="BZ97" s="945"/>
      <c r="CA97" s="945"/>
      <c r="CB97" s="945"/>
      <c r="CC97" s="945"/>
      <c r="CD97" s="945"/>
      <c r="CE97" s="945"/>
      <c r="CF97" s="945"/>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4"/>
      <c r="DW97" s="945"/>
      <c r="DX97" s="945"/>
      <c r="DY97" s="945"/>
      <c r="DZ97" s="946"/>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4"/>
      <c r="BT98" s="945"/>
      <c r="BU98" s="945"/>
      <c r="BV98" s="945"/>
      <c r="BW98" s="945"/>
      <c r="BX98" s="945"/>
      <c r="BY98" s="945"/>
      <c r="BZ98" s="945"/>
      <c r="CA98" s="945"/>
      <c r="CB98" s="945"/>
      <c r="CC98" s="945"/>
      <c r="CD98" s="945"/>
      <c r="CE98" s="945"/>
      <c r="CF98" s="945"/>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4"/>
      <c r="DW98" s="945"/>
      <c r="DX98" s="945"/>
      <c r="DY98" s="945"/>
      <c r="DZ98" s="946"/>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4"/>
      <c r="BT99" s="945"/>
      <c r="BU99" s="945"/>
      <c r="BV99" s="945"/>
      <c r="BW99" s="945"/>
      <c r="BX99" s="945"/>
      <c r="BY99" s="945"/>
      <c r="BZ99" s="945"/>
      <c r="CA99" s="945"/>
      <c r="CB99" s="945"/>
      <c r="CC99" s="945"/>
      <c r="CD99" s="945"/>
      <c r="CE99" s="945"/>
      <c r="CF99" s="945"/>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4"/>
      <c r="DW99" s="945"/>
      <c r="DX99" s="945"/>
      <c r="DY99" s="945"/>
      <c r="DZ99" s="946"/>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4"/>
      <c r="BT100" s="945"/>
      <c r="BU100" s="945"/>
      <c r="BV100" s="945"/>
      <c r="BW100" s="945"/>
      <c r="BX100" s="945"/>
      <c r="BY100" s="945"/>
      <c r="BZ100" s="945"/>
      <c r="CA100" s="945"/>
      <c r="CB100" s="945"/>
      <c r="CC100" s="945"/>
      <c r="CD100" s="945"/>
      <c r="CE100" s="945"/>
      <c r="CF100" s="945"/>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4"/>
      <c r="DW100" s="945"/>
      <c r="DX100" s="945"/>
      <c r="DY100" s="945"/>
      <c r="DZ100" s="946"/>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4"/>
      <c r="BT101" s="945"/>
      <c r="BU101" s="945"/>
      <c r="BV101" s="945"/>
      <c r="BW101" s="945"/>
      <c r="BX101" s="945"/>
      <c r="BY101" s="945"/>
      <c r="BZ101" s="945"/>
      <c r="CA101" s="945"/>
      <c r="CB101" s="945"/>
      <c r="CC101" s="945"/>
      <c r="CD101" s="945"/>
      <c r="CE101" s="945"/>
      <c r="CF101" s="945"/>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4"/>
      <c r="DW101" s="945"/>
      <c r="DX101" s="945"/>
      <c r="DY101" s="945"/>
      <c r="DZ101" s="946"/>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6" t="s">
        <v>401</v>
      </c>
      <c r="BS102" s="937"/>
      <c r="BT102" s="937"/>
      <c r="BU102" s="937"/>
      <c r="BV102" s="937"/>
      <c r="BW102" s="937"/>
      <c r="BX102" s="937"/>
      <c r="BY102" s="937"/>
      <c r="BZ102" s="937"/>
      <c r="CA102" s="937"/>
      <c r="CB102" s="937"/>
      <c r="CC102" s="937"/>
      <c r="CD102" s="937"/>
      <c r="CE102" s="937"/>
      <c r="CF102" s="937"/>
      <c r="CG102" s="947"/>
      <c r="CH102" s="948"/>
      <c r="CI102" s="949"/>
      <c r="CJ102" s="949"/>
      <c r="CK102" s="949"/>
      <c r="CL102" s="950"/>
      <c r="CM102" s="948"/>
      <c r="CN102" s="949"/>
      <c r="CO102" s="949"/>
      <c r="CP102" s="949"/>
      <c r="CQ102" s="950"/>
      <c r="CR102" s="951"/>
      <c r="CS102" s="952"/>
      <c r="CT102" s="952"/>
      <c r="CU102" s="952"/>
      <c r="CV102" s="953"/>
      <c r="CW102" s="951"/>
      <c r="CX102" s="952"/>
      <c r="CY102" s="952"/>
      <c r="CZ102" s="952"/>
      <c r="DA102" s="953"/>
      <c r="DB102" s="951"/>
      <c r="DC102" s="952"/>
      <c r="DD102" s="952"/>
      <c r="DE102" s="952"/>
      <c r="DF102" s="953"/>
      <c r="DG102" s="951"/>
      <c r="DH102" s="952"/>
      <c r="DI102" s="952"/>
      <c r="DJ102" s="952"/>
      <c r="DK102" s="953"/>
      <c r="DL102" s="951"/>
      <c r="DM102" s="952"/>
      <c r="DN102" s="952"/>
      <c r="DO102" s="952"/>
      <c r="DP102" s="953"/>
      <c r="DQ102" s="951"/>
      <c r="DR102" s="952"/>
      <c r="DS102" s="952"/>
      <c r="DT102" s="952"/>
      <c r="DU102" s="953"/>
      <c r="DV102" s="936"/>
      <c r="DW102" s="937"/>
      <c r="DX102" s="937"/>
      <c r="DY102" s="937"/>
      <c r="DZ102" s="938"/>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218" customFormat="1" ht="26.25" customHeight="1" x14ac:dyDescent="0.2">
      <c r="A109" s="89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7" t="s">
        <v>409</v>
      </c>
      <c r="AB109" s="895"/>
      <c r="AC109" s="895"/>
      <c r="AD109" s="895"/>
      <c r="AE109" s="896"/>
      <c r="AF109" s="897" t="s">
        <v>410</v>
      </c>
      <c r="AG109" s="895"/>
      <c r="AH109" s="895"/>
      <c r="AI109" s="895"/>
      <c r="AJ109" s="896"/>
      <c r="AK109" s="897" t="s">
        <v>294</v>
      </c>
      <c r="AL109" s="895"/>
      <c r="AM109" s="895"/>
      <c r="AN109" s="895"/>
      <c r="AO109" s="896"/>
      <c r="AP109" s="897" t="s">
        <v>411</v>
      </c>
      <c r="AQ109" s="895"/>
      <c r="AR109" s="895"/>
      <c r="AS109" s="895"/>
      <c r="AT109" s="928"/>
      <c r="AU109" s="89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7" t="s">
        <v>409</v>
      </c>
      <c r="BR109" s="895"/>
      <c r="BS109" s="895"/>
      <c r="BT109" s="895"/>
      <c r="BU109" s="896"/>
      <c r="BV109" s="897" t="s">
        <v>410</v>
      </c>
      <c r="BW109" s="895"/>
      <c r="BX109" s="895"/>
      <c r="BY109" s="895"/>
      <c r="BZ109" s="896"/>
      <c r="CA109" s="897" t="s">
        <v>294</v>
      </c>
      <c r="CB109" s="895"/>
      <c r="CC109" s="895"/>
      <c r="CD109" s="895"/>
      <c r="CE109" s="896"/>
      <c r="CF109" s="935" t="s">
        <v>411</v>
      </c>
      <c r="CG109" s="935"/>
      <c r="CH109" s="935"/>
      <c r="CI109" s="935"/>
      <c r="CJ109" s="935"/>
      <c r="CK109" s="897"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7" t="s">
        <v>409</v>
      </c>
      <c r="DH109" s="895"/>
      <c r="DI109" s="895"/>
      <c r="DJ109" s="895"/>
      <c r="DK109" s="896"/>
      <c r="DL109" s="897" t="s">
        <v>410</v>
      </c>
      <c r="DM109" s="895"/>
      <c r="DN109" s="895"/>
      <c r="DO109" s="895"/>
      <c r="DP109" s="896"/>
      <c r="DQ109" s="897" t="s">
        <v>294</v>
      </c>
      <c r="DR109" s="895"/>
      <c r="DS109" s="895"/>
      <c r="DT109" s="895"/>
      <c r="DU109" s="896"/>
      <c r="DV109" s="897" t="s">
        <v>411</v>
      </c>
      <c r="DW109" s="895"/>
      <c r="DX109" s="895"/>
      <c r="DY109" s="895"/>
      <c r="DZ109" s="928"/>
    </row>
    <row r="110" spans="1:131" s="218" customFormat="1" ht="26.25" customHeight="1" x14ac:dyDescent="0.2">
      <c r="A110" s="806" t="s">
        <v>413</v>
      </c>
      <c r="B110" s="807"/>
      <c r="C110" s="807"/>
      <c r="D110" s="807"/>
      <c r="E110" s="807"/>
      <c r="F110" s="807"/>
      <c r="G110" s="807"/>
      <c r="H110" s="807"/>
      <c r="I110" s="807"/>
      <c r="J110" s="807"/>
      <c r="K110" s="807"/>
      <c r="L110" s="807"/>
      <c r="M110" s="807"/>
      <c r="N110" s="807"/>
      <c r="O110" s="807"/>
      <c r="P110" s="807"/>
      <c r="Q110" s="807"/>
      <c r="R110" s="807"/>
      <c r="S110" s="807"/>
      <c r="T110" s="807"/>
      <c r="U110" s="807"/>
      <c r="V110" s="807"/>
      <c r="W110" s="807"/>
      <c r="X110" s="807"/>
      <c r="Y110" s="807"/>
      <c r="Z110" s="808"/>
      <c r="AA110" s="887">
        <v>4174230</v>
      </c>
      <c r="AB110" s="888"/>
      <c r="AC110" s="888"/>
      <c r="AD110" s="888"/>
      <c r="AE110" s="889"/>
      <c r="AF110" s="890">
        <v>4318420</v>
      </c>
      <c r="AG110" s="888"/>
      <c r="AH110" s="888"/>
      <c r="AI110" s="888"/>
      <c r="AJ110" s="889"/>
      <c r="AK110" s="890">
        <v>4299076</v>
      </c>
      <c r="AL110" s="888"/>
      <c r="AM110" s="888"/>
      <c r="AN110" s="888"/>
      <c r="AO110" s="889"/>
      <c r="AP110" s="891">
        <v>16.899999999999999</v>
      </c>
      <c r="AQ110" s="892"/>
      <c r="AR110" s="892"/>
      <c r="AS110" s="892"/>
      <c r="AT110" s="893"/>
      <c r="AU110" s="929" t="s">
        <v>69</v>
      </c>
      <c r="AV110" s="930"/>
      <c r="AW110" s="930"/>
      <c r="AX110" s="930"/>
      <c r="AY110" s="930"/>
      <c r="AZ110" s="859" t="s">
        <v>414</v>
      </c>
      <c r="BA110" s="807"/>
      <c r="BB110" s="807"/>
      <c r="BC110" s="807"/>
      <c r="BD110" s="807"/>
      <c r="BE110" s="807"/>
      <c r="BF110" s="807"/>
      <c r="BG110" s="807"/>
      <c r="BH110" s="807"/>
      <c r="BI110" s="807"/>
      <c r="BJ110" s="807"/>
      <c r="BK110" s="807"/>
      <c r="BL110" s="807"/>
      <c r="BM110" s="807"/>
      <c r="BN110" s="807"/>
      <c r="BO110" s="807"/>
      <c r="BP110" s="808"/>
      <c r="BQ110" s="860">
        <v>38927598</v>
      </c>
      <c r="BR110" s="841"/>
      <c r="BS110" s="841"/>
      <c r="BT110" s="841"/>
      <c r="BU110" s="841"/>
      <c r="BV110" s="841">
        <v>36791840</v>
      </c>
      <c r="BW110" s="841"/>
      <c r="BX110" s="841"/>
      <c r="BY110" s="841"/>
      <c r="BZ110" s="841"/>
      <c r="CA110" s="841">
        <v>35770340</v>
      </c>
      <c r="CB110" s="841"/>
      <c r="CC110" s="841"/>
      <c r="CD110" s="841"/>
      <c r="CE110" s="841"/>
      <c r="CF110" s="865">
        <v>140.30000000000001</v>
      </c>
      <c r="CG110" s="866"/>
      <c r="CH110" s="866"/>
      <c r="CI110" s="866"/>
      <c r="CJ110" s="866"/>
      <c r="CK110" s="925" t="s">
        <v>415</v>
      </c>
      <c r="CL110" s="818"/>
      <c r="CM110" s="859" t="s">
        <v>416</v>
      </c>
      <c r="CN110" s="807"/>
      <c r="CO110" s="807"/>
      <c r="CP110" s="807"/>
      <c r="CQ110" s="807"/>
      <c r="CR110" s="807"/>
      <c r="CS110" s="807"/>
      <c r="CT110" s="807"/>
      <c r="CU110" s="807"/>
      <c r="CV110" s="807"/>
      <c r="CW110" s="807"/>
      <c r="CX110" s="807"/>
      <c r="CY110" s="807"/>
      <c r="CZ110" s="807"/>
      <c r="DA110" s="807"/>
      <c r="DB110" s="807"/>
      <c r="DC110" s="807"/>
      <c r="DD110" s="807"/>
      <c r="DE110" s="807"/>
      <c r="DF110" s="808"/>
      <c r="DG110" s="860" t="s">
        <v>122</v>
      </c>
      <c r="DH110" s="841"/>
      <c r="DI110" s="841"/>
      <c r="DJ110" s="841"/>
      <c r="DK110" s="841"/>
      <c r="DL110" s="841" t="s">
        <v>122</v>
      </c>
      <c r="DM110" s="841"/>
      <c r="DN110" s="841"/>
      <c r="DO110" s="841"/>
      <c r="DP110" s="841"/>
      <c r="DQ110" s="841" t="s">
        <v>122</v>
      </c>
      <c r="DR110" s="841"/>
      <c r="DS110" s="841"/>
      <c r="DT110" s="841"/>
      <c r="DU110" s="841"/>
      <c r="DV110" s="842" t="s">
        <v>122</v>
      </c>
      <c r="DW110" s="842"/>
      <c r="DX110" s="842"/>
      <c r="DY110" s="842"/>
      <c r="DZ110" s="843"/>
    </row>
    <row r="111" spans="1:131" s="218" customFormat="1" ht="26.25" customHeight="1" x14ac:dyDescent="0.2">
      <c r="A111" s="773" t="s">
        <v>417</v>
      </c>
      <c r="B111" s="774"/>
      <c r="C111" s="774"/>
      <c r="D111" s="774"/>
      <c r="E111" s="774"/>
      <c r="F111" s="774"/>
      <c r="G111" s="774"/>
      <c r="H111" s="774"/>
      <c r="I111" s="774"/>
      <c r="J111" s="774"/>
      <c r="K111" s="774"/>
      <c r="L111" s="774"/>
      <c r="M111" s="774"/>
      <c r="N111" s="774"/>
      <c r="O111" s="774"/>
      <c r="P111" s="774"/>
      <c r="Q111" s="774"/>
      <c r="R111" s="774"/>
      <c r="S111" s="774"/>
      <c r="T111" s="774"/>
      <c r="U111" s="774"/>
      <c r="V111" s="774"/>
      <c r="W111" s="774"/>
      <c r="X111" s="774"/>
      <c r="Y111" s="774"/>
      <c r="Z111" s="924"/>
      <c r="AA111" s="917" t="s">
        <v>122</v>
      </c>
      <c r="AB111" s="918"/>
      <c r="AC111" s="918"/>
      <c r="AD111" s="918"/>
      <c r="AE111" s="919"/>
      <c r="AF111" s="920" t="s">
        <v>122</v>
      </c>
      <c r="AG111" s="918"/>
      <c r="AH111" s="918"/>
      <c r="AI111" s="918"/>
      <c r="AJ111" s="919"/>
      <c r="AK111" s="920" t="s">
        <v>122</v>
      </c>
      <c r="AL111" s="918"/>
      <c r="AM111" s="918"/>
      <c r="AN111" s="918"/>
      <c r="AO111" s="919"/>
      <c r="AP111" s="921" t="s">
        <v>122</v>
      </c>
      <c r="AQ111" s="922"/>
      <c r="AR111" s="922"/>
      <c r="AS111" s="922"/>
      <c r="AT111" s="923"/>
      <c r="AU111" s="931"/>
      <c r="AV111" s="932"/>
      <c r="AW111" s="932"/>
      <c r="AX111" s="932"/>
      <c r="AY111" s="932"/>
      <c r="AZ111" s="814" t="s">
        <v>418</v>
      </c>
      <c r="BA111" s="751"/>
      <c r="BB111" s="751"/>
      <c r="BC111" s="751"/>
      <c r="BD111" s="751"/>
      <c r="BE111" s="751"/>
      <c r="BF111" s="751"/>
      <c r="BG111" s="751"/>
      <c r="BH111" s="751"/>
      <c r="BI111" s="751"/>
      <c r="BJ111" s="751"/>
      <c r="BK111" s="751"/>
      <c r="BL111" s="751"/>
      <c r="BM111" s="751"/>
      <c r="BN111" s="751"/>
      <c r="BO111" s="751"/>
      <c r="BP111" s="752"/>
      <c r="BQ111" s="815">
        <v>225678</v>
      </c>
      <c r="BR111" s="816"/>
      <c r="BS111" s="816"/>
      <c r="BT111" s="816"/>
      <c r="BU111" s="816"/>
      <c r="BV111" s="816">
        <v>159485</v>
      </c>
      <c r="BW111" s="816"/>
      <c r="BX111" s="816"/>
      <c r="BY111" s="816"/>
      <c r="BZ111" s="816"/>
      <c r="CA111" s="816">
        <v>25989</v>
      </c>
      <c r="CB111" s="816"/>
      <c r="CC111" s="816"/>
      <c r="CD111" s="816"/>
      <c r="CE111" s="816"/>
      <c r="CF111" s="874">
        <v>0.1</v>
      </c>
      <c r="CG111" s="875"/>
      <c r="CH111" s="875"/>
      <c r="CI111" s="875"/>
      <c r="CJ111" s="875"/>
      <c r="CK111" s="926"/>
      <c r="CL111" s="820"/>
      <c r="CM111" s="814" t="s">
        <v>419</v>
      </c>
      <c r="CN111" s="751"/>
      <c r="CO111" s="751"/>
      <c r="CP111" s="751"/>
      <c r="CQ111" s="751"/>
      <c r="CR111" s="751"/>
      <c r="CS111" s="751"/>
      <c r="CT111" s="751"/>
      <c r="CU111" s="751"/>
      <c r="CV111" s="751"/>
      <c r="CW111" s="751"/>
      <c r="CX111" s="751"/>
      <c r="CY111" s="751"/>
      <c r="CZ111" s="751"/>
      <c r="DA111" s="751"/>
      <c r="DB111" s="751"/>
      <c r="DC111" s="751"/>
      <c r="DD111" s="751"/>
      <c r="DE111" s="751"/>
      <c r="DF111" s="752"/>
      <c r="DG111" s="815" t="s">
        <v>122</v>
      </c>
      <c r="DH111" s="816"/>
      <c r="DI111" s="816"/>
      <c r="DJ111" s="816"/>
      <c r="DK111" s="816"/>
      <c r="DL111" s="816" t="s">
        <v>122</v>
      </c>
      <c r="DM111" s="816"/>
      <c r="DN111" s="816"/>
      <c r="DO111" s="816"/>
      <c r="DP111" s="816"/>
      <c r="DQ111" s="816" t="s">
        <v>122</v>
      </c>
      <c r="DR111" s="816"/>
      <c r="DS111" s="816"/>
      <c r="DT111" s="816"/>
      <c r="DU111" s="816"/>
      <c r="DV111" s="793" t="s">
        <v>122</v>
      </c>
      <c r="DW111" s="793"/>
      <c r="DX111" s="793"/>
      <c r="DY111" s="793"/>
      <c r="DZ111" s="794"/>
    </row>
    <row r="112" spans="1:131" s="218" customFormat="1" ht="26.25" customHeight="1" x14ac:dyDescent="0.2">
      <c r="A112" s="911" t="s">
        <v>420</v>
      </c>
      <c r="B112" s="912"/>
      <c r="C112" s="751" t="s">
        <v>421</v>
      </c>
      <c r="D112" s="751"/>
      <c r="E112" s="751"/>
      <c r="F112" s="751"/>
      <c r="G112" s="751"/>
      <c r="H112" s="751"/>
      <c r="I112" s="751"/>
      <c r="J112" s="751"/>
      <c r="K112" s="751"/>
      <c r="L112" s="751"/>
      <c r="M112" s="751"/>
      <c r="N112" s="751"/>
      <c r="O112" s="751"/>
      <c r="P112" s="751"/>
      <c r="Q112" s="751"/>
      <c r="R112" s="751"/>
      <c r="S112" s="751"/>
      <c r="T112" s="751"/>
      <c r="U112" s="751"/>
      <c r="V112" s="751"/>
      <c r="W112" s="751"/>
      <c r="X112" s="751"/>
      <c r="Y112" s="751"/>
      <c r="Z112" s="752"/>
      <c r="AA112" s="778" t="s">
        <v>122</v>
      </c>
      <c r="AB112" s="779"/>
      <c r="AC112" s="779"/>
      <c r="AD112" s="779"/>
      <c r="AE112" s="780"/>
      <c r="AF112" s="781" t="s">
        <v>122</v>
      </c>
      <c r="AG112" s="779"/>
      <c r="AH112" s="779"/>
      <c r="AI112" s="779"/>
      <c r="AJ112" s="780"/>
      <c r="AK112" s="781" t="s">
        <v>122</v>
      </c>
      <c r="AL112" s="779"/>
      <c r="AM112" s="779"/>
      <c r="AN112" s="779"/>
      <c r="AO112" s="780"/>
      <c r="AP112" s="823" t="s">
        <v>122</v>
      </c>
      <c r="AQ112" s="824"/>
      <c r="AR112" s="824"/>
      <c r="AS112" s="824"/>
      <c r="AT112" s="825"/>
      <c r="AU112" s="931"/>
      <c r="AV112" s="932"/>
      <c r="AW112" s="932"/>
      <c r="AX112" s="932"/>
      <c r="AY112" s="932"/>
      <c r="AZ112" s="814" t="s">
        <v>422</v>
      </c>
      <c r="BA112" s="751"/>
      <c r="BB112" s="751"/>
      <c r="BC112" s="751"/>
      <c r="BD112" s="751"/>
      <c r="BE112" s="751"/>
      <c r="BF112" s="751"/>
      <c r="BG112" s="751"/>
      <c r="BH112" s="751"/>
      <c r="BI112" s="751"/>
      <c r="BJ112" s="751"/>
      <c r="BK112" s="751"/>
      <c r="BL112" s="751"/>
      <c r="BM112" s="751"/>
      <c r="BN112" s="751"/>
      <c r="BO112" s="751"/>
      <c r="BP112" s="752"/>
      <c r="BQ112" s="815">
        <v>13059696</v>
      </c>
      <c r="BR112" s="816"/>
      <c r="BS112" s="816"/>
      <c r="BT112" s="816"/>
      <c r="BU112" s="816"/>
      <c r="BV112" s="816">
        <v>12359647</v>
      </c>
      <c r="BW112" s="816"/>
      <c r="BX112" s="816"/>
      <c r="BY112" s="816"/>
      <c r="BZ112" s="816"/>
      <c r="CA112" s="816">
        <v>11272771</v>
      </c>
      <c r="CB112" s="816"/>
      <c r="CC112" s="816"/>
      <c r="CD112" s="816"/>
      <c r="CE112" s="816"/>
      <c r="CF112" s="874">
        <v>44.2</v>
      </c>
      <c r="CG112" s="875"/>
      <c r="CH112" s="875"/>
      <c r="CI112" s="875"/>
      <c r="CJ112" s="875"/>
      <c r="CK112" s="926"/>
      <c r="CL112" s="820"/>
      <c r="CM112" s="814" t="s">
        <v>423</v>
      </c>
      <c r="CN112" s="751"/>
      <c r="CO112" s="751"/>
      <c r="CP112" s="751"/>
      <c r="CQ112" s="751"/>
      <c r="CR112" s="751"/>
      <c r="CS112" s="751"/>
      <c r="CT112" s="751"/>
      <c r="CU112" s="751"/>
      <c r="CV112" s="751"/>
      <c r="CW112" s="751"/>
      <c r="CX112" s="751"/>
      <c r="CY112" s="751"/>
      <c r="CZ112" s="751"/>
      <c r="DA112" s="751"/>
      <c r="DB112" s="751"/>
      <c r="DC112" s="751"/>
      <c r="DD112" s="751"/>
      <c r="DE112" s="751"/>
      <c r="DF112" s="752"/>
      <c r="DG112" s="815" t="s">
        <v>122</v>
      </c>
      <c r="DH112" s="816"/>
      <c r="DI112" s="816"/>
      <c r="DJ112" s="816"/>
      <c r="DK112" s="816"/>
      <c r="DL112" s="816" t="s">
        <v>122</v>
      </c>
      <c r="DM112" s="816"/>
      <c r="DN112" s="816"/>
      <c r="DO112" s="816"/>
      <c r="DP112" s="816"/>
      <c r="DQ112" s="816" t="s">
        <v>122</v>
      </c>
      <c r="DR112" s="816"/>
      <c r="DS112" s="816"/>
      <c r="DT112" s="816"/>
      <c r="DU112" s="816"/>
      <c r="DV112" s="793" t="s">
        <v>122</v>
      </c>
      <c r="DW112" s="793"/>
      <c r="DX112" s="793"/>
      <c r="DY112" s="793"/>
      <c r="DZ112" s="794"/>
    </row>
    <row r="113" spans="1:130" s="218" customFormat="1" ht="26.25" customHeight="1" x14ac:dyDescent="0.2">
      <c r="A113" s="913"/>
      <c r="B113" s="914"/>
      <c r="C113" s="751" t="s">
        <v>424</v>
      </c>
      <c r="D113" s="751"/>
      <c r="E113" s="751"/>
      <c r="F113" s="751"/>
      <c r="G113" s="751"/>
      <c r="H113" s="751"/>
      <c r="I113" s="751"/>
      <c r="J113" s="751"/>
      <c r="K113" s="751"/>
      <c r="L113" s="751"/>
      <c r="M113" s="751"/>
      <c r="N113" s="751"/>
      <c r="O113" s="751"/>
      <c r="P113" s="751"/>
      <c r="Q113" s="751"/>
      <c r="R113" s="751"/>
      <c r="S113" s="751"/>
      <c r="T113" s="751"/>
      <c r="U113" s="751"/>
      <c r="V113" s="751"/>
      <c r="W113" s="751"/>
      <c r="X113" s="751"/>
      <c r="Y113" s="751"/>
      <c r="Z113" s="752"/>
      <c r="AA113" s="917">
        <v>1230154</v>
      </c>
      <c r="AB113" s="918"/>
      <c r="AC113" s="918"/>
      <c r="AD113" s="918"/>
      <c r="AE113" s="919"/>
      <c r="AF113" s="920">
        <v>1228606</v>
      </c>
      <c r="AG113" s="918"/>
      <c r="AH113" s="918"/>
      <c r="AI113" s="918"/>
      <c r="AJ113" s="919"/>
      <c r="AK113" s="920">
        <v>988659</v>
      </c>
      <c r="AL113" s="918"/>
      <c r="AM113" s="918"/>
      <c r="AN113" s="918"/>
      <c r="AO113" s="919"/>
      <c r="AP113" s="921">
        <v>3.9</v>
      </c>
      <c r="AQ113" s="922"/>
      <c r="AR113" s="922"/>
      <c r="AS113" s="922"/>
      <c r="AT113" s="923"/>
      <c r="AU113" s="931"/>
      <c r="AV113" s="932"/>
      <c r="AW113" s="932"/>
      <c r="AX113" s="932"/>
      <c r="AY113" s="932"/>
      <c r="AZ113" s="814" t="s">
        <v>425</v>
      </c>
      <c r="BA113" s="751"/>
      <c r="BB113" s="751"/>
      <c r="BC113" s="751"/>
      <c r="BD113" s="751"/>
      <c r="BE113" s="751"/>
      <c r="BF113" s="751"/>
      <c r="BG113" s="751"/>
      <c r="BH113" s="751"/>
      <c r="BI113" s="751"/>
      <c r="BJ113" s="751"/>
      <c r="BK113" s="751"/>
      <c r="BL113" s="751"/>
      <c r="BM113" s="751"/>
      <c r="BN113" s="751"/>
      <c r="BO113" s="751"/>
      <c r="BP113" s="752"/>
      <c r="BQ113" s="815" t="s">
        <v>122</v>
      </c>
      <c r="BR113" s="816"/>
      <c r="BS113" s="816"/>
      <c r="BT113" s="816"/>
      <c r="BU113" s="816"/>
      <c r="BV113" s="816" t="s">
        <v>122</v>
      </c>
      <c r="BW113" s="816"/>
      <c r="BX113" s="816"/>
      <c r="BY113" s="816"/>
      <c r="BZ113" s="816"/>
      <c r="CA113" s="816" t="s">
        <v>122</v>
      </c>
      <c r="CB113" s="816"/>
      <c r="CC113" s="816"/>
      <c r="CD113" s="816"/>
      <c r="CE113" s="816"/>
      <c r="CF113" s="874" t="s">
        <v>122</v>
      </c>
      <c r="CG113" s="875"/>
      <c r="CH113" s="875"/>
      <c r="CI113" s="875"/>
      <c r="CJ113" s="875"/>
      <c r="CK113" s="926"/>
      <c r="CL113" s="820"/>
      <c r="CM113" s="814" t="s">
        <v>426</v>
      </c>
      <c r="CN113" s="751"/>
      <c r="CO113" s="751"/>
      <c r="CP113" s="751"/>
      <c r="CQ113" s="751"/>
      <c r="CR113" s="751"/>
      <c r="CS113" s="751"/>
      <c r="CT113" s="751"/>
      <c r="CU113" s="751"/>
      <c r="CV113" s="751"/>
      <c r="CW113" s="751"/>
      <c r="CX113" s="751"/>
      <c r="CY113" s="751"/>
      <c r="CZ113" s="751"/>
      <c r="DA113" s="751"/>
      <c r="DB113" s="751"/>
      <c r="DC113" s="751"/>
      <c r="DD113" s="751"/>
      <c r="DE113" s="751"/>
      <c r="DF113" s="752"/>
      <c r="DG113" s="778" t="s">
        <v>122</v>
      </c>
      <c r="DH113" s="779"/>
      <c r="DI113" s="779"/>
      <c r="DJ113" s="779"/>
      <c r="DK113" s="780"/>
      <c r="DL113" s="781" t="s">
        <v>122</v>
      </c>
      <c r="DM113" s="779"/>
      <c r="DN113" s="779"/>
      <c r="DO113" s="779"/>
      <c r="DP113" s="780"/>
      <c r="DQ113" s="781" t="s">
        <v>122</v>
      </c>
      <c r="DR113" s="779"/>
      <c r="DS113" s="779"/>
      <c r="DT113" s="779"/>
      <c r="DU113" s="780"/>
      <c r="DV113" s="823" t="s">
        <v>122</v>
      </c>
      <c r="DW113" s="824"/>
      <c r="DX113" s="824"/>
      <c r="DY113" s="824"/>
      <c r="DZ113" s="825"/>
    </row>
    <row r="114" spans="1:130" s="218" customFormat="1" ht="26.25" customHeight="1" x14ac:dyDescent="0.2">
      <c r="A114" s="913"/>
      <c r="B114" s="914"/>
      <c r="C114" s="751" t="s">
        <v>427</v>
      </c>
      <c r="D114" s="751"/>
      <c r="E114" s="751"/>
      <c r="F114" s="751"/>
      <c r="G114" s="751"/>
      <c r="H114" s="751"/>
      <c r="I114" s="751"/>
      <c r="J114" s="751"/>
      <c r="K114" s="751"/>
      <c r="L114" s="751"/>
      <c r="M114" s="751"/>
      <c r="N114" s="751"/>
      <c r="O114" s="751"/>
      <c r="P114" s="751"/>
      <c r="Q114" s="751"/>
      <c r="R114" s="751"/>
      <c r="S114" s="751"/>
      <c r="T114" s="751"/>
      <c r="U114" s="751"/>
      <c r="V114" s="751"/>
      <c r="W114" s="751"/>
      <c r="X114" s="751"/>
      <c r="Y114" s="751"/>
      <c r="Z114" s="752"/>
      <c r="AA114" s="778" t="s">
        <v>122</v>
      </c>
      <c r="AB114" s="779"/>
      <c r="AC114" s="779"/>
      <c r="AD114" s="779"/>
      <c r="AE114" s="780"/>
      <c r="AF114" s="781" t="s">
        <v>122</v>
      </c>
      <c r="AG114" s="779"/>
      <c r="AH114" s="779"/>
      <c r="AI114" s="779"/>
      <c r="AJ114" s="780"/>
      <c r="AK114" s="781" t="s">
        <v>122</v>
      </c>
      <c r="AL114" s="779"/>
      <c r="AM114" s="779"/>
      <c r="AN114" s="779"/>
      <c r="AO114" s="780"/>
      <c r="AP114" s="823" t="s">
        <v>122</v>
      </c>
      <c r="AQ114" s="824"/>
      <c r="AR114" s="824"/>
      <c r="AS114" s="824"/>
      <c r="AT114" s="825"/>
      <c r="AU114" s="931"/>
      <c r="AV114" s="932"/>
      <c r="AW114" s="932"/>
      <c r="AX114" s="932"/>
      <c r="AY114" s="932"/>
      <c r="AZ114" s="814" t="s">
        <v>428</v>
      </c>
      <c r="BA114" s="751"/>
      <c r="BB114" s="751"/>
      <c r="BC114" s="751"/>
      <c r="BD114" s="751"/>
      <c r="BE114" s="751"/>
      <c r="BF114" s="751"/>
      <c r="BG114" s="751"/>
      <c r="BH114" s="751"/>
      <c r="BI114" s="751"/>
      <c r="BJ114" s="751"/>
      <c r="BK114" s="751"/>
      <c r="BL114" s="751"/>
      <c r="BM114" s="751"/>
      <c r="BN114" s="751"/>
      <c r="BO114" s="751"/>
      <c r="BP114" s="752"/>
      <c r="BQ114" s="815">
        <v>7472248</v>
      </c>
      <c r="BR114" s="816"/>
      <c r="BS114" s="816"/>
      <c r="BT114" s="816"/>
      <c r="BU114" s="816"/>
      <c r="BV114" s="816">
        <v>7480337</v>
      </c>
      <c r="BW114" s="816"/>
      <c r="BX114" s="816"/>
      <c r="BY114" s="816"/>
      <c r="BZ114" s="816"/>
      <c r="CA114" s="816">
        <v>7478934</v>
      </c>
      <c r="CB114" s="816"/>
      <c r="CC114" s="816"/>
      <c r="CD114" s="816"/>
      <c r="CE114" s="816"/>
      <c r="CF114" s="874">
        <v>29.3</v>
      </c>
      <c r="CG114" s="875"/>
      <c r="CH114" s="875"/>
      <c r="CI114" s="875"/>
      <c r="CJ114" s="875"/>
      <c r="CK114" s="926"/>
      <c r="CL114" s="820"/>
      <c r="CM114" s="814" t="s">
        <v>429</v>
      </c>
      <c r="CN114" s="751"/>
      <c r="CO114" s="751"/>
      <c r="CP114" s="751"/>
      <c r="CQ114" s="751"/>
      <c r="CR114" s="751"/>
      <c r="CS114" s="751"/>
      <c r="CT114" s="751"/>
      <c r="CU114" s="751"/>
      <c r="CV114" s="751"/>
      <c r="CW114" s="751"/>
      <c r="CX114" s="751"/>
      <c r="CY114" s="751"/>
      <c r="CZ114" s="751"/>
      <c r="DA114" s="751"/>
      <c r="DB114" s="751"/>
      <c r="DC114" s="751"/>
      <c r="DD114" s="751"/>
      <c r="DE114" s="751"/>
      <c r="DF114" s="752"/>
      <c r="DG114" s="778" t="s">
        <v>122</v>
      </c>
      <c r="DH114" s="779"/>
      <c r="DI114" s="779"/>
      <c r="DJ114" s="779"/>
      <c r="DK114" s="780"/>
      <c r="DL114" s="781" t="s">
        <v>122</v>
      </c>
      <c r="DM114" s="779"/>
      <c r="DN114" s="779"/>
      <c r="DO114" s="779"/>
      <c r="DP114" s="780"/>
      <c r="DQ114" s="781" t="s">
        <v>122</v>
      </c>
      <c r="DR114" s="779"/>
      <c r="DS114" s="779"/>
      <c r="DT114" s="779"/>
      <c r="DU114" s="780"/>
      <c r="DV114" s="823" t="s">
        <v>122</v>
      </c>
      <c r="DW114" s="824"/>
      <c r="DX114" s="824"/>
      <c r="DY114" s="824"/>
      <c r="DZ114" s="825"/>
    </row>
    <row r="115" spans="1:130" s="218" customFormat="1" ht="26.25" customHeight="1" x14ac:dyDescent="0.2">
      <c r="A115" s="913"/>
      <c r="B115" s="914"/>
      <c r="C115" s="751" t="s">
        <v>430</v>
      </c>
      <c r="D115" s="751"/>
      <c r="E115" s="751"/>
      <c r="F115" s="751"/>
      <c r="G115" s="751"/>
      <c r="H115" s="751"/>
      <c r="I115" s="751"/>
      <c r="J115" s="751"/>
      <c r="K115" s="751"/>
      <c r="L115" s="751"/>
      <c r="M115" s="751"/>
      <c r="N115" s="751"/>
      <c r="O115" s="751"/>
      <c r="P115" s="751"/>
      <c r="Q115" s="751"/>
      <c r="R115" s="751"/>
      <c r="S115" s="751"/>
      <c r="T115" s="751"/>
      <c r="U115" s="751"/>
      <c r="V115" s="751"/>
      <c r="W115" s="751"/>
      <c r="X115" s="751"/>
      <c r="Y115" s="751"/>
      <c r="Z115" s="752"/>
      <c r="AA115" s="917">
        <v>68863</v>
      </c>
      <c r="AB115" s="918"/>
      <c r="AC115" s="918"/>
      <c r="AD115" s="918"/>
      <c r="AE115" s="919"/>
      <c r="AF115" s="920">
        <v>49253</v>
      </c>
      <c r="AG115" s="918"/>
      <c r="AH115" s="918"/>
      <c r="AI115" s="918"/>
      <c r="AJ115" s="919"/>
      <c r="AK115" s="920">
        <v>35475</v>
      </c>
      <c r="AL115" s="918"/>
      <c r="AM115" s="918"/>
      <c r="AN115" s="918"/>
      <c r="AO115" s="919"/>
      <c r="AP115" s="921">
        <v>0.1</v>
      </c>
      <c r="AQ115" s="922"/>
      <c r="AR115" s="922"/>
      <c r="AS115" s="922"/>
      <c r="AT115" s="923"/>
      <c r="AU115" s="931"/>
      <c r="AV115" s="932"/>
      <c r="AW115" s="932"/>
      <c r="AX115" s="932"/>
      <c r="AY115" s="932"/>
      <c r="AZ115" s="814" t="s">
        <v>431</v>
      </c>
      <c r="BA115" s="751"/>
      <c r="BB115" s="751"/>
      <c r="BC115" s="751"/>
      <c r="BD115" s="751"/>
      <c r="BE115" s="751"/>
      <c r="BF115" s="751"/>
      <c r="BG115" s="751"/>
      <c r="BH115" s="751"/>
      <c r="BI115" s="751"/>
      <c r="BJ115" s="751"/>
      <c r="BK115" s="751"/>
      <c r="BL115" s="751"/>
      <c r="BM115" s="751"/>
      <c r="BN115" s="751"/>
      <c r="BO115" s="751"/>
      <c r="BP115" s="752"/>
      <c r="BQ115" s="815" t="s">
        <v>122</v>
      </c>
      <c r="BR115" s="816"/>
      <c r="BS115" s="816"/>
      <c r="BT115" s="816"/>
      <c r="BU115" s="816"/>
      <c r="BV115" s="816" t="s">
        <v>122</v>
      </c>
      <c r="BW115" s="816"/>
      <c r="BX115" s="816"/>
      <c r="BY115" s="816"/>
      <c r="BZ115" s="816"/>
      <c r="CA115" s="816" t="s">
        <v>122</v>
      </c>
      <c r="CB115" s="816"/>
      <c r="CC115" s="816"/>
      <c r="CD115" s="816"/>
      <c r="CE115" s="816"/>
      <c r="CF115" s="874" t="s">
        <v>122</v>
      </c>
      <c r="CG115" s="875"/>
      <c r="CH115" s="875"/>
      <c r="CI115" s="875"/>
      <c r="CJ115" s="875"/>
      <c r="CK115" s="926"/>
      <c r="CL115" s="820"/>
      <c r="CM115" s="814" t="s">
        <v>432</v>
      </c>
      <c r="CN115" s="751"/>
      <c r="CO115" s="751"/>
      <c r="CP115" s="751"/>
      <c r="CQ115" s="751"/>
      <c r="CR115" s="751"/>
      <c r="CS115" s="751"/>
      <c r="CT115" s="751"/>
      <c r="CU115" s="751"/>
      <c r="CV115" s="751"/>
      <c r="CW115" s="751"/>
      <c r="CX115" s="751"/>
      <c r="CY115" s="751"/>
      <c r="CZ115" s="751"/>
      <c r="DA115" s="751"/>
      <c r="DB115" s="751"/>
      <c r="DC115" s="751"/>
      <c r="DD115" s="751"/>
      <c r="DE115" s="751"/>
      <c r="DF115" s="752"/>
      <c r="DG115" s="778">
        <v>118875</v>
      </c>
      <c r="DH115" s="779"/>
      <c r="DI115" s="779"/>
      <c r="DJ115" s="779"/>
      <c r="DK115" s="780"/>
      <c r="DL115" s="781">
        <v>99512</v>
      </c>
      <c r="DM115" s="779"/>
      <c r="DN115" s="779"/>
      <c r="DO115" s="779"/>
      <c r="DP115" s="780"/>
      <c r="DQ115" s="781" t="s">
        <v>122</v>
      </c>
      <c r="DR115" s="779"/>
      <c r="DS115" s="779"/>
      <c r="DT115" s="779"/>
      <c r="DU115" s="780"/>
      <c r="DV115" s="823" t="s">
        <v>122</v>
      </c>
      <c r="DW115" s="824"/>
      <c r="DX115" s="824"/>
      <c r="DY115" s="824"/>
      <c r="DZ115" s="825"/>
    </row>
    <row r="116" spans="1:130" s="218" customFormat="1" ht="26.25" customHeight="1" x14ac:dyDescent="0.2">
      <c r="A116" s="915"/>
      <c r="B116" s="916"/>
      <c r="C116" s="838" t="s">
        <v>433</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9"/>
      <c r="AA116" s="778" t="s">
        <v>122</v>
      </c>
      <c r="AB116" s="779"/>
      <c r="AC116" s="779"/>
      <c r="AD116" s="779"/>
      <c r="AE116" s="780"/>
      <c r="AF116" s="781" t="s">
        <v>122</v>
      </c>
      <c r="AG116" s="779"/>
      <c r="AH116" s="779"/>
      <c r="AI116" s="779"/>
      <c r="AJ116" s="780"/>
      <c r="AK116" s="781" t="s">
        <v>122</v>
      </c>
      <c r="AL116" s="779"/>
      <c r="AM116" s="779"/>
      <c r="AN116" s="779"/>
      <c r="AO116" s="780"/>
      <c r="AP116" s="823" t="s">
        <v>122</v>
      </c>
      <c r="AQ116" s="824"/>
      <c r="AR116" s="824"/>
      <c r="AS116" s="824"/>
      <c r="AT116" s="825"/>
      <c r="AU116" s="931"/>
      <c r="AV116" s="932"/>
      <c r="AW116" s="932"/>
      <c r="AX116" s="932"/>
      <c r="AY116" s="932"/>
      <c r="AZ116" s="908" t="s">
        <v>434</v>
      </c>
      <c r="BA116" s="909"/>
      <c r="BB116" s="909"/>
      <c r="BC116" s="909"/>
      <c r="BD116" s="909"/>
      <c r="BE116" s="909"/>
      <c r="BF116" s="909"/>
      <c r="BG116" s="909"/>
      <c r="BH116" s="909"/>
      <c r="BI116" s="909"/>
      <c r="BJ116" s="909"/>
      <c r="BK116" s="909"/>
      <c r="BL116" s="909"/>
      <c r="BM116" s="909"/>
      <c r="BN116" s="909"/>
      <c r="BO116" s="909"/>
      <c r="BP116" s="910"/>
      <c r="BQ116" s="815" t="s">
        <v>122</v>
      </c>
      <c r="BR116" s="816"/>
      <c r="BS116" s="816"/>
      <c r="BT116" s="816"/>
      <c r="BU116" s="816"/>
      <c r="BV116" s="816" t="s">
        <v>122</v>
      </c>
      <c r="BW116" s="816"/>
      <c r="BX116" s="816"/>
      <c r="BY116" s="816"/>
      <c r="BZ116" s="816"/>
      <c r="CA116" s="816" t="s">
        <v>122</v>
      </c>
      <c r="CB116" s="816"/>
      <c r="CC116" s="816"/>
      <c r="CD116" s="816"/>
      <c r="CE116" s="816"/>
      <c r="CF116" s="874" t="s">
        <v>122</v>
      </c>
      <c r="CG116" s="875"/>
      <c r="CH116" s="875"/>
      <c r="CI116" s="875"/>
      <c r="CJ116" s="875"/>
      <c r="CK116" s="926"/>
      <c r="CL116" s="820"/>
      <c r="CM116" s="814" t="s">
        <v>435</v>
      </c>
      <c r="CN116" s="751"/>
      <c r="CO116" s="751"/>
      <c r="CP116" s="751"/>
      <c r="CQ116" s="751"/>
      <c r="CR116" s="751"/>
      <c r="CS116" s="751"/>
      <c r="CT116" s="751"/>
      <c r="CU116" s="751"/>
      <c r="CV116" s="751"/>
      <c r="CW116" s="751"/>
      <c r="CX116" s="751"/>
      <c r="CY116" s="751"/>
      <c r="CZ116" s="751"/>
      <c r="DA116" s="751"/>
      <c r="DB116" s="751"/>
      <c r="DC116" s="751"/>
      <c r="DD116" s="751"/>
      <c r="DE116" s="751"/>
      <c r="DF116" s="752"/>
      <c r="DG116" s="778" t="s">
        <v>122</v>
      </c>
      <c r="DH116" s="779"/>
      <c r="DI116" s="779"/>
      <c r="DJ116" s="779"/>
      <c r="DK116" s="780"/>
      <c r="DL116" s="781" t="s">
        <v>122</v>
      </c>
      <c r="DM116" s="779"/>
      <c r="DN116" s="779"/>
      <c r="DO116" s="779"/>
      <c r="DP116" s="780"/>
      <c r="DQ116" s="781" t="s">
        <v>122</v>
      </c>
      <c r="DR116" s="779"/>
      <c r="DS116" s="779"/>
      <c r="DT116" s="779"/>
      <c r="DU116" s="780"/>
      <c r="DV116" s="823" t="s">
        <v>122</v>
      </c>
      <c r="DW116" s="824"/>
      <c r="DX116" s="824"/>
      <c r="DY116" s="824"/>
      <c r="DZ116" s="825"/>
    </row>
    <row r="117" spans="1:130" s="218" customFormat="1" ht="26.25" customHeight="1" x14ac:dyDescent="0.2">
      <c r="A117" s="894" t="s">
        <v>177</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876" t="s">
        <v>436</v>
      </c>
      <c r="Z117" s="896"/>
      <c r="AA117" s="901">
        <v>5473247</v>
      </c>
      <c r="AB117" s="902"/>
      <c r="AC117" s="902"/>
      <c r="AD117" s="902"/>
      <c r="AE117" s="903"/>
      <c r="AF117" s="904">
        <v>5596279</v>
      </c>
      <c r="AG117" s="902"/>
      <c r="AH117" s="902"/>
      <c r="AI117" s="902"/>
      <c r="AJ117" s="903"/>
      <c r="AK117" s="904">
        <v>5323210</v>
      </c>
      <c r="AL117" s="902"/>
      <c r="AM117" s="902"/>
      <c r="AN117" s="902"/>
      <c r="AO117" s="903"/>
      <c r="AP117" s="905"/>
      <c r="AQ117" s="906"/>
      <c r="AR117" s="906"/>
      <c r="AS117" s="906"/>
      <c r="AT117" s="907"/>
      <c r="AU117" s="931"/>
      <c r="AV117" s="932"/>
      <c r="AW117" s="932"/>
      <c r="AX117" s="932"/>
      <c r="AY117" s="932"/>
      <c r="AZ117" s="862" t="s">
        <v>437</v>
      </c>
      <c r="BA117" s="863"/>
      <c r="BB117" s="863"/>
      <c r="BC117" s="863"/>
      <c r="BD117" s="863"/>
      <c r="BE117" s="863"/>
      <c r="BF117" s="863"/>
      <c r="BG117" s="863"/>
      <c r="BH117" s="863"/>
      <c r="BI117" s="863"/>
      <c r="BJ117" s="863"/>
      <c r="BK117" s="863"/>
      <c r="BL117" s="863"/>
      <c r="BM117" s="863"/>
      <c r="BN117" s="863"/>
      <c r="BO117" s="863"/>
      <c r="BP117" s="864"/>
      <c r="BQ117" s="815" t="s">
        <v>122</v>
      </c>
      <c r="BR117" s="816"/>
      <c r="BS117" s="816"/>
      <c r="BT117" s="816"/>
      <c r="BU117" s="816"/>
      <c r="BV117" s="816" t="s">
        <v>122</v>
      </c>
      <c r="BW117" s="816"/>
      <c r="BX117" s="816"/>
      <c r="BY117" s="816"/>
      <c r="BZ117" s="816"/>
      <c r="CA117" s="816" t="s">
        <v>122</v>
      </c>
      <c r="CB117" s="816"/>
      <c r="CC117" s="816"/>
      <c r="CD117" s="816"/>
      <c r="CE117" s="816"/>
      <c r="CF117" s="874" t="s">
        <v>122</v>
      </c>
      <c r="CG117" s="875"/>
      <c r="CH117" s="875"/>
      <c r="CI117" s="875"/>
      <c r="CJ117" s="875"/>
      <c r="CK117" s="926"/>
      <c r="CL117" s="820"/>
      <c r="CM117" s="814" t="s">
        <v>438</v>
      </c>
      <c r="CN117" s="751"/>
      <c r="CO117" s="751"/>
      <c r="CP117" s="751"/>
      <c r="CQ117" s="751"/>
      <c r="CR117" s="751"/>
      <c r="CS117" s="751"/>
      <c r="CT117" s="751"/>
      <c r="CU117" s="751"/>
      <c r="CV117" s="751"/>
      <c r="CW117" s="751"/>
      <c r="CX117" s="751"/>
      <c r="CY117" s="751"/>
      <c r="CZ117" s="751"/>
      <c r="DA117" s="751"/>
      <c r="DB117" s="751"/>
      <c r="DC117" s="751"/>
      <c r="DD117" s="751"/>
      <c r="DE117" s="751"/>
      <c r="DF117" s="752"/>
      <c r="DG117" s="778" t="s">
        <v>122</v>
      </c>
      <c r="DH117" s="779"/>
      <c r="DI117" s="779"/>
      <c r="DJ117" s="779"/>
      <c r="DK117" s="780"/>
      <c r="DL117" s="781" t="s">
        <v>122</v>
      </c>
      <c r="DM117" s="779"/>
      <c r="DN117" s="779"/>
      <c r="DO117" s="779"/>
      <c r="DP117" s="780"/>
      <c r="DQ117" s="781" t="s">
        <v>122</v>
      </c>
      <c r="DR117" s="779"/>
      <c r="DS117" s="779"/>
      <c r="DT117" s="779"/>
      <c r="DU117" s="780"/>
      <c r="DV117" s="823" t="s">
        <v>122</v>
      </c>
      <c r="DW117" s="824"/>
      <c r="DX117" s="824"/>
      <c r="DY117" s="824"/>
      <c r="DZ117" s="825"/>
    </row>
    <row r="118" spans="1:130" s="218" customFormat="1" ht="26.25" customHeight="1" x14ac:dyDescent="0.2">
      <c r="A118" s="89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7" t="s">
        <v>409</v>
      </c>
      <c r="AB118" s="895"/>
      <c r="AC118" s="895"/>
      <c r="AD118" s="895"/>
      <c r="AE118" s="896"/>
      <c r="AF118" s="897" t="s">
        <v>410</v>
      </c>
      <c r="AG118" s="895"/>
      <c r="AH118" s="895"/>
      <c r="AI118" s="895"/>
      <c r="AJ118" s="896"/>
      <c r="AK118" s="897" t="s">
        <v>294</v>
      </c>
      <c r="AL118" s="895"/>
      <c r="AM118" s="895"/>
      <c r="AN118" s="895"/>
      <c r="AO118" s="896"/>
      <c r="AP118" s="898" t="s">
        <v>411</v>
      </c>
      <c r="AQ118" s="899"/>
      <c r="AR118" s="899"/>
      <c r="AS118" s="899"/>
      <c r="AT118" s="900"/>
      <c r="AU118" s="931"/>
      <c r="AV118" s="932"/>
      <c r="AW118" s="932"/>
      <c r="AX118" s="932"/>
      <c r="AY118" s="932"/>
      <c r="AZ118" s="837" t="s">
        <v>439</v>
      </c>
      <c r="BA118" s="838"/>
      <c r="BB118" s="838"/>
      <c r="BC118" s="838"/>
      <c r="BD118" s="838"/>
      <c r="BE118" s="838"/>
      <c r="BF118" s="838"/>
      <c r="BG118" s="838"/>
      <c r="BH118" s="838"/>
      <c r="BI118" s="838"/>
      <c r="BJ118" s="838"/>
      <c r="BK118" s="838"/>
      <c r="BL118" s="838"/>
      <c r="BM118" s="838"/>
      <c r="BN118" s="838"/>
      <c r="BO118" s="838"/>
      <c r="BP118" s="839"/>
      <c r="BQ118" s="878" t="s">
        <v>122</v>
      </c>
      <c r="BR118" s="844"/>
      <c r="BS118" s="844"/>
      <c r="BT118" s="844"/>
      <c r="BU118" s="844"/>
      <c r="BV118" s="844" t="s">
        <v>122</v>
      </c>
      <c r="BW118" s="844"/>
      <c r="BX118" s="844"/>
      <c r="BY118" s="844"/>
      <c r="BZ118" s="844"/>
      <c r="CA118" s="844" t="s">
        <v>122</v>
      </c>
      <c r="CB118" s="844"/>
      <c r="CC118" s="844"/>
      <c r="CD118" s="844"/>
      <c r="CE118" s="844"/>
      <c r="CF118" s="874" t="s">
        <v>122</v>
      </c>
      <c r="CG118" s="875"/>
      <c r="CH118" s="875"/>
      <c r="CI118" s="875"/>
      <c r="CJ118" s="875"/>
      <c r="CK118" s="926"/>
      <c r="CL118" s="820"/>
      <c r="CM118" s="814" t="s">
        <v>440</v>
      </c>
      <c r="CN118" s="751"/>
      <c r="CO118" s="751"/>
      <c r="CP118" s="751"/>
      <c r="CQ118" s="751"/>
      <c r="CR118" s="751"/>
      <c r="CS118" s="751"/>
      <c r="CT118" s="751"/>
      <c r="CU118" s="751"/>
      <c r="CV118" s="751"/>
      <c r="CW118" s="751"/>
      <c r="CX118" s="751"/>
      <c r="CY118" s="751"/>
      <c r="CZ118" s="751"/>
      <c r="DA118" s="751"/>
      <c r="DB118" s="751"/>
      <c r="DC118" s="751"/>
      <c r="DD118" s="751"/>
      <c r="DE118" s="751"/>
      <c r="DF118" s="752"/>
      <c r="DG118" s="778" t="s">
        <v>122</v>
      </c>
      <c r="DH118" s="779"/>
      <c r="DI118" s="779"/>
      <c r="DJ118" s="779"/>
      <c r="DK118" s="780"/>
      <c r="DL118" s="781" t="s">
        <v>122</v>
      </c>
      <c r="DM118" s="779"/>
      <c r="DN118" s="779"/>
      <c r="DO118" s="779"/>
      <c r="DP118" s="780"/>
      <c r="DQ118" s="781" t="s">
        <v>122</v>
      </c>
      <c r="DR118" s="779"/>
      <c r="DS118" s="779"/>
      <c r="DT118" s="779"/>
      <c r="DU118" s="780"/>
      <c r="DV118" s="823" t="s">
        <v>122</v>
      </c>
      <c r="DW118" s="824"/>
      <c r="DX118" s="824"/>
      <c r="DY118" s="824"/>
      <c r="DZ118" s="825"/>
    </row>
    <row r="119" spans="1:130" s="218" customFormat="1" ht="26.25" customHeight="1" x14ac:dyDescent="0.2">
      <c r="A119" s="817" t="s">
        <v>415</v>
      </c>
      <c r="B119" s="818"/>
      <c r="C119" s="859" t="s">
        <v>416</v>
      </c>
      <c r="D119" s="807"/>
      <c r="E119" s="807"/>
      <c r="F119" s="807"/>
      <c r="G119" s="807"/>
      <c r="H119" s="807"/>
      <c r="I119" s="807"/>
      <c r="J119" s="807"/>
      <c r="K119" s="807"/>
      <c r="L119" s="807"/>
      <c r="M119" s="807"/>
      <c r="N119" s="807"/>
      <c r="O119" s="807"/>
      <c r="P119" s="807"/>
      <c r="Q119" s="807"/>
      <c r="R119" s="807"/>
      <c r="S119" s="807"/>
      <c r="T119" s="807"/>
      <c r="U119" s="807"/>
      <c r="V119" s="807"/>
      <c r="W119" s="807"/>
      <c r="X119" s="807"/>
      <c r="Y119" s="807"/>
      <c r="Z119" s="808"/>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933"/>
      <c r="AV119" s="934"/>
      <c r="AW119" s="934"/>
      <c r="AX119" s="934"/>
      <c r="AY119" s="934"/>
      <c r="AZ119" s="239" t="s">
        <v>177</v>
      </c>
      <c r="BA119" s="239"/>
      <c r="BB119" s="239"/>
      <c r="BC119" s="239"/>
      <c r="BD119" s="239"/>
      <c r="BE119" s="239"/>
      <c r="BF119" s="239"/>
      <c r="BG119" s="239"/>
      <c r="BH119" s="239"/>
      <c r="BI119" s="239"/>
      <c r="BJ119" s="239"/>
      <c r="BK119" s="239"/>
      <c r="BL119" s="239"/>
      <c r="BM119" s="239"/>
      <c r="BN119" s="239"/>
      <c r="BO119" s="876" t="s">
        <v>441</v>
      </c>
      <c r="BP119" s="877"/>
      <c r="BQ119" s="878">
        <v>59685220</v>
      </c>
      <c r="BR119" s="844"/>
      <c r="BS119" s="844"/>
      <c r="BT119" s="844"/>
      <c r="BU119" s="844"/>
      <c r="BV119" s="844">
        <v>56791309</v>
      </c>
      <c r="BW119" s="844"/>
      <c r="BX119" s="844"/>
      <c r="BY119" s="844"/>
      <c r="BZ119" s="844"/>
      <c r="CA119" s="844">
        <v>54548034</v>
      </c>
      <c r="CB119" s="844"/>
      <c r="CC119" s="844"/>
      <c r="CD119" s="844"/>
      <c r="CE119" s="844"/>
      <c r="CF119" s="747"/>
      <c r="CG119" s="748"/>
      <c r="CH119" s="748"/>
      <c r="CI119" s="748"/>
      <c r="CJ119" s="833"/>
      <c r="CK119" s="927"/>
      <c r="CL119" s="822"/>
      <c r="CM119" s="837" t="s">
        <v>442</v>
      </c>
      <c r="CN119" s="838"/>
      <c r="CO119" s="838"/>
      <c r="CP119" s="838"/>
      <c r="CQ119" s="838"/>
      <c r="CR119" s="838"/>
      <c r="CS119" s="838"/>
      <c r="CT119" s="838"/>
      <c r="CU119" s="838"/>
      <c r="CV119" s="838"/>
      <c r="CW119" s="838"/>
      <c r="CX119" s="838"/>
      <c r="CY119" s="838"/>
      <c r="CZ119" s="838"/>
      <c r="DA119" s="838"/>
      <c r="DB119" s="838"/>
      <c r="DC119" s="838"/>
      <c r="DD119" s="838"/>
      <c r="DE119" s="838"/>
      <c r="DF119" s="839"/>
      <c r="DG119" s="762">
        <v>106803</v>
      </c>
      <c r="DH119" s="763"/>
      <c r="DI119" s="763"/>
      <c r="DJ119" s="763"/>
      <c r="DK119" s="764"/>
      <c r="DL119" s="765">
        <v>59973</v>
      </c>
      <c r="DM119" s="763"/>
      <c r="DN119" s="763"/>
      <c r="DO119" s="763"/>
      <c r="DP119" s="764"/>
      <c r="DQ119" s="765">
        <v>25989</v>
      </c>
      <c r="DR119" s="763"/>
      <c r="DS119" s="763"/>
      <c r="DT119" s="763"/>
      <c r="DU119" s="764"/>
      <c r="DV119" s="847">
        <v>0.1</v>
      </c>
      <c r="DW119" s="848"/>
      <c r="DX119" s="848"/>
      <c r="DY119" s="848"/>
      <c r="DZ119" s="849"/>
    </row>
    <row r="120" spans="1:130" s="218" customFormat="1" ht="26.25" customHeight="1" x14ac:dyDescent="0.2">
      <c r="A120" s="819"/>
      <c r="B120" s="820"/>
      <c r="C120" s="814" t="s">
        <v>419</v>
      </c>
      <c r="D120" s="751"/>
      <c r="E120" s="751"/>
      <c r="F120" s="751"/>
      <c r="G120" s="751"/>
      <c r="H120" s="751"/>
      <c r="I120" s="751"/>
      <c r="J120" s="751"/>
      <c r="K120" s="751"/>
      <c r="L120" s="751"/>
      <c r="M120" s="751"/>
      <c r="N120" s="751"/>
      <c r="O120" s="751"/>
      <c r="P120" s="751"/>
      <c r="Q120" s="751"/>
      <c r="R120" s="751"/>
      <c r="S120" s="751"/>
      <c r="T120" s="751"/>
      <c r="U120" s="751"/>
      <c r="V120" s="751"/>
      <c r="W120" s="751"/>
      <c r="X120" s="751"/>
      <c r="Y120" s="751"/>
      <c r="Z120" s="752"/>
      <c r="AA120" s="778" t="s">
        <v>122</v>
      </c>
      <c r="AB120" s="779"/>
      <c r="AC120" s="779"/>
      <c r="AD120" s="779"/>
      <c r="AE120" s="780"/>
      <c r="AF120" s="781" t="s">
        <v>122</v>
      </c>
      <c r="AG120" s="779"/>
      <c r="AH120" s="779"/>
      <c r="AI120" s="779"/>
      <c r="AJ120" s="780"/>
      <c r="AK120" s="781" t="s">
        <v>122</v>
      </c>
      <c r="AL120" s="779"/>
      <c r="AM120" s="779"/>
      <c r="AN120" s="779"/>
      <c r="AO120" s="780"/>
      <c r="AP120" s="823" t="s">
        <v>122</v>
      </c>
      <c r="AQ120" s="824"/>
      <c r="AR120" s="824"/>
      <c r="AS120" s="824"/>
      <c r="AT120" s="825"/>
      <c r="AU120" s="879" t="s">
        <v>443</v>
      </c>
      <c r="AV120" s="880"/>
      <c r="AW120" s="880"/>
      <c r="AX120" s="880"/>
      <c r="AY120" s="881"/>
      <c r="AZ120" s="859" t="s">
        <v>444</v>
      </c>
      <c r="BA120" s="807"/>
      <c r="BB120" s="807"/>
      <c r="BC120" s="807"/>
      <c r="BD120" s="807"/>
      <c r="BE120" s="807"/>
      <c r="BF120" s="807"/>
      <c r="BG120" s="807"/>
      <c r="BH120" s="807"/>
      <c r="BI120" s="807"/>
      <c r="BJ120" s="807"/>
      <c r="BK120" s="807"/>
      <c r="BL120" s="807"/>
      <c r="BM120" s="807"/>
      <c r="BN120" s="807"/>
      <c r="BO120" s="807"/>
      <c r="BP120" s="808"/>
      <c r="BQ120" s="860">
        <v>21794560</v>
      </c>
      <c r="BR120" s="841"/>
      <c r="BS120" s="841"/>
      <c r="BT120" s="841"/>
      <c r="BU120" s="841"/>
      <c r="BV120" s="841">
        <v>25006305</v>
      </c>
      <c r="BW120" s="841"/>
      <c r="BX120" s="841"/>
      <c r="BY120" s="841"/>
      <c r="BZ120" s="841"/>
      <c r="CA120" s="841">
        <v>26055782</v>
      </c>
      <c r="CB120" s="841"/>
      <c r="CC120" s="841"/>
      <c r="CD120" s="841"/>
      <c r="CE120" s="841"/>
      <c r="CF120" s="865">
        <v>102.2</v>
      </c>
      <c r="CG120" s="866"/>
      <c r="CH120" s="866"/>
      <c r="CI120" s="866"/>
      <c r="CJ120" s="866"/>
      <c r="CK120" s="867" t="s">
        <v>445</v>
      </c>
      <c r="CL120" s="851"/>
      <c r="CM120" s="851"/>
      <c r="CN120" s="851"/>
      <c r="CO120" s="852"/>
      <c r="CP120" s="871" t="s">
        <v>394</v>
      </c>
      <c r="CQ120" s="872"/>
      <c r="CR120" s="872"/>
      <c r="CS120" s="872"/>
      <c r="CT120" s="872"/>
      <c r="CU120" s="872"/>
      <c r="CV120" s="872"/>
      <c r="CW120" s="872"/>
      <c r="CX120" s="872"/>
      <c r="CY120" s="872"/>
      <c r="CZ120" s="872"/>
      <c r="DA120" s="872"/>
      <c r="DB120" s="872"/>
      <c r="DC120" s="872"/>
      <c r="DD120" s="872"/>
      <c r="DE120" s="872"/>
      <c r="DF120" s="873"/>
      <c r="DG120" s="860">
        <v>12023724</v>
      </c>
      <c r="DH120" s="841"/>
      <c r="DI120" s="841"/>
      <c r="DJ120" s="841"/>
      <c r="DK120" s="841"/>
      <c r="DL120" s="841">
        <v>11413539</v>
      </c>
      <c r="DM120" s="841"/>
      <c r="DN120" s="841"/>
      <c r="DO120" s="841"/>
      <c r="DP120" s="841"/>
      <c r="DQ120" s="841">
        <v>10346373</v>
      </c>
      <c r="DR120" s="841"/>
      <c r="DS120" s="841"/>
      <c r="DT120" s="841"/>
      <c r="DU120" s="841"/>
      <c r="DV120" s="842">
        <v>40.6</v>
      </c>
      <c r="DW120" s="842"/>
      <c r="DX120" s="842"/>
      <c r="DY120" s="842"/>
      <c r="DZ120" s="843"/>
    </row>
    <row r="121" spans="1:130" s="218" customFormat="1" ht="26.25" customHeight="1" x14ac:dyDescent="0.2">
      <c r="A121" s="819"/>
      <c r="B121" s="820"/>
      <c r="C121" s="862" t="s">
        <v>446</v>
      </c>
      <c r="D121" s="863"/>
      <c r="E121" s="863"/>
      <c r="F121" s="863"/>
      <c r="G121" s="863"/>
      <c r="H121" s="863"/>
      <c r="I121" s="863"/>
      <c r="J121" s="863"/>
      <c r="K121" s="863"/>
      <c r="L121" s="863"/>
      <c r="M121" s="863"/>
      <c r="N121" s="863"/>
      <c r="O121" s="863"/>
      <c r="P121" s="863"/>
      <c r="Q121" s="863"/>
      <c r="R121" s="863"/>
      <c r="S121" s="863"/>
      <c r="T121" s="863"/>
      <c r="U121" s="863"/>
      <c r="V121" s="863"/>
      <c r="W121" s="863"/>
      <c r="X121" s="863"/>
      <c r="Y121" s="863"/>
      <c r="Z121" s="864"/>
      <c r="AA121" s="778" t="s">
        <v>122</v>
      </c>
      <c r="AB121" s="779"/>
      <c r="AC121" s="779"/>
      <c r="AD121" s="779"/>
      <c r="AE121" s="780"/>
      <c r="AF121" s="781" t="s">
        <v>122</v>
      </c>
      <c r="AG121" s="779"/>
      <c r="AH121" s="779"/>
      <c r="AI121" s="779"/>
      <c r="AJ121" s="780"/>
      <c r="AK121" s="781" t="s">
        <v>122</v>
      </c>
      <c r="AL121" s="779"/>
      <c r="AM121" s="779"/>
      <c r="AN121" s="779"/>
      <c r="AO121" s="780"/>
      <c r="AP121" s="823" t="s">
        <v>122</v>
      </c>
      <c r="AQ121" s="824"/>
      <c r="AR121" s="824"/>
      <c r="AS121" s="824"/>
      <c r="AT121" s="825"/>
      <c r="AU121" s="882"/>
      <c r="AV121" s="883"/>
      <c r="AW121" s="883"/>
      <c r="AX121" s="883"/>
      <c r="AY121" s="884"/>
      <c r="AZ121" s="814" t="s">
        <v>447</v>
      </c>
      <c r="BA121" s="751"/>
      <c r="BB121" s="751"/>
      <c r="BC121" s="751"/>
      <c r="BD121" s="751"/>
      <c r="BE121" s="751"/>
      <c r="BF121" s="751"/>
      <c r="BG121" s="751"/>
      <c r="BH121" s="751"/>
      <c r="BI121" s="751"/>
      <c r="BJ121" s="751"/>
      <c r="BK121" s="751"/>
      <c r="BL121" s="751"/>
      <c r="BM121" s="751"/>
      <c r="BN121" s="751"/>
      <c r="BO121" s="751"/>
      <c r="BP121" s="752"/>
      <c r="BQ121" s="815">
        <v>6971029</v>
      </c>
      <c r="BR121" s="816"/>
      <c r="BS121" s="816"/>
      <c r="BT121" s="816"/>
      <c r="BU121" s="816"/>
      <c r="BV121" s="816">
        <v>6677291</v>
      </c>
      <c r="BW121" s="816"/>
      <c r="BX121" s="816"/>
      <c r="BY121" s="816"/>
      <c r="BZ121" s="816"/>
      <c r="CA121" s="816">
        <v>6788986</v>
      </c>
      <c r="CB121" s="816"/>
      <c r="CC121" s="816"/>
      <c r="CD121" s="816"/>
      <c r="CE121" s="816"/>
      <c r="CF121" s="874">
        <v>26.6</v>
      </c>
      <c r="CG121" s="875"/>
      <c r="CH121" s="875"/>
      <c r="CI121" s="875"/>
      <c r="CJ121" s="875"/>
      <c r="CK121" s="868"/>
      <c r="CL121" s="854"/>
      <c r="CM121" s="854"/>
      <c r="CN121" s="854"/>
      <c r="CO121" s="855"/>
      <c r="CP121" s="834" t="s">
        <v>392</v>
      </c>
      <c r="CQ121" s="835"/>
      <c r="CR121" s="835"/>
      <c r="CS121" s="835"/>
      <c r="CT121" s="835"/>
      <c r="CU121" s="835"/>
      <c r="CV121" s="835"/>
      <c r="CW121" s="835"/>
      <c r="CX121" s="835"/>
      <c r="CY121" s="835"/>
      <c r="CZ121" s="835"/>
      <c r="DA121" s="835"/>
      <c r="DB121" s="835"/>
      <c r="DC121" s="835"/>
      <c r="DD121" s="835"/>
      <c r="DE121" s="835"/>
      <c r="DF121" s="836"/>
      <c r="DG121" s="815">
        <v>1032238</v>
      </c>
      <c r="DH121" s="816"/>
      <c r="DI121" s="816"/>
      <c r="DJ121" s="816"/>
      <c r="DK121" s="816"/>
      <c r="DL121" s="816">
        <v>943504</v>
      </c>
      <c r="DM121" s="816"/>
      <c r="DN121" s="816"/>
      <c r="DO121" s="816"/>
      <c r="DP121" s="816"/>
      <c r="DQ121" s="816">
        <v>924593</v>
      </c>
      <c r="DR121" s="816"/>
      <c r="DS121" s="816"/>
      <c r="DT121" s="816"/>
      <c r="DU121" s="816"/>
      <c r="DV121" s="793">
        <v>3.6</v>
      </c>
      <c r="DW121" s="793"/>
      <c r="DX121" s="793"/>
      <c r="DY121" s="793"/>
      <c r="DZ121" s="794"/>
    </row>
    <row r="122" spans="1:130" s="218" customFormat="1" ht="26.25" customHeight="1" x14ac:dyDescent="0.2">
      <c r="A122" s="819"/>
      <c r="B122" s="820"/>
      <c r="C122" s="814" t="s">
        <v>429</v>
      </c>
      <c r="D122" s="751"/>
      <c r="E122" s="751"/>
      <c r="F122" s="751"/>
      <c r="G122" s="751"/>
      <c r="H122" s="751"/>
      <c r="I122" s="751"/>
      <c r="J122" s="751"/>
      <c r="K122" s="751"/>
      <c r="L122" s="751"/>
      <c r="M122" s="751"/>
      <c r="N122" s="751"/>
      <c r="O122" s="751"/>
      <c r="P122" s="751"/>
      <c r="Q122" s="751"/>
      <c r="R122" s="751"/>
      <c r="S122" s="751"/>
      <c r="T122" s="751"/>
      <c r="U122" s="751"/>
      <c r="V122" s="751"/>
      <c r="W122" s="751"/>
      <c r="X122" s="751"/>
      <c r="Y122" s="751"/>
      <c r="Z122" s="752"/>
      <c r="AA122" s="778" t="s">
        <v>122</v>
      </c>
      <c r="AB122" s="779"/>
      <c r="AC122" s="779"/>
      <c r="AD122" s="779"/>
      <c r="AE122" s="780"/>
      <c r="AF122" s="781" t="s">
        <v>122</v>
      </c>
      <c r="AG122" s="779"/>
      <c r="AH122" s="779"/>
      <c r="AI122" s="779"/>
      <c r="AJ122" s="780"/>
      <c r="AK122" s="781" t="s">
        <v>122</v>
      </c>
      <c r="AL122" s="779"/>
      <c r="AM122" s="779"/>
      <c r="AN122" s="779"/>
      <c r="AO122" s="780"/>
      <c r="AP122" s="823" t="s">
        <v>122</v>
      </c>
      <c r="AQ122" s="824"/>
      <c r="AR122" s="824"/>
      <c r="AS122" s="824"/>
      <c r="AT122" s="825"/>
      <c r="AU122" s="882"/>
      <c r="AV122" s="883"/>
      <c r="AW122" s="883"/>
      <c r="AX122" s="883"/>
      <c r="AY122" s="884"/>
      <c r="AZ122" s="837" t="s">
        <v>448</v>
      </c>
      <c r="BA122" s="838"/>
      <c r="BB122" s="838"/>
      <c r="BC122" s="838"/>
      <c r="BD122" s="838"/>
      <c r="BE122" s="838"/>
      <c r="BF122" s="838"/>
      <c r="BG122" s="838"/>
      <c r="BH122" s="838"/>
      <c r="BI122" s="838"/>
      <c r="BJ122" s="838"/>
      <c r="BK122" s="838"/>
      <c r="BL122" s="838"/>
      <c r="BM122" s="838"/>
      <c r="BN122" s="838"/>
      <c r="BO122" s="838"/>
      <c r="BP122" s="839"/>
      <c r="BQ122" s="878">
        <v>41614456</v>
      </c>
      <c r="BR122" s="844"/>
      <c r="BS122" s="844"/>
      <c r="BT122" s="844"/>
      <c r="BU122" s="844"/>
      <c r="BV122" s="844">
        <v>39733799</v>
      </c>
      <c r="BW122" s="844"/>
      <c r="BX122" s="844"/>
      <c r="BY122" s="844"/>
      <c r="BZ122" s="844"/>
      <c r="CA122" s="844">
        <v>38516053</v>
      </c>
      <c r="CB122" s="844"/>
      <c r="CC122" s="844"/>
      <c r="CD122" s="844"/>
      <c r="CE122" s="844"/>
      <c r="CF122" s="845">
        <v>151.1</v>
      </c>
      <c r="CG122" s="846"/>
      <c r="CH122" s="846"/>
      <c r="CI122" s="846"/>
      <c r="CJ122" s="846"/>
      <c r="CK122" s="868"/>
      <c r="CL122" s="854"/>
      <c r="CM122" s="854"/>
      <c r="CN122" s="854"/>
      <c r="CO122" s="855"/>
      <c r="CP122" s="834" t="s">
        <v>389</v>
      </c>
      <c r="CQ122" s="835"/>
      <c r="CR122" s="835"/>
      <c r="CS122" s="835"/>
      <c r="CT122" s="835"/>
      <c r="CU122" s="835"/>
      <c r="CV122" s="835"/>
      <c r="CW122" s="835"/>
      <c r="CX122" s="835"/>
      <c r="CY122" s="835"/>
      <c r="CZ122" s="835"/>
      <c r="DA122" s="835"/>
      <c r="DB122" s="835"/>
      <c r="DC122" s="835"/>
      <c r="DD122" s="835"/>
      <c r="DE122" s="835"/>
      <c r="DF122" s="836"/>
      <c r="DG122" s="815">
        <v>3734</v>
      </c>
      <c r="DH122" s="816"/>
      <c r="DI122" s="816"/>
      <c r="DJ122" s="816"/>
      <c r="DK122" s="816"/>
      <c r="DL122" s="816">
        <v>2604</v>
      </c>
      <c r="DM122" s="816"/>
      <c r="DN122" s="816"/>
      <c r="DO122" s="816"/>
      <c r="DP122" s="816"/>
      <c r="DQ122" s="816">
        <v>1805</v>
      </c>
      <c r="DR122" s="816"/>
      <c r="DS122" s="816"/>
      <c r="DT122" s="816"/>
      <c r="DU122" s="816"/>
      <c r="DV122" s="793">
        <v>0</v>
      </c>
      <c r="DW122" s="793"/>
      <c r="DX122" s="793"/>
      <c r="DY122" s="793"/>
      <c r="DZ122" s="794"/>
    </row>
    <row r="123" spans="1:130" s="218" customFormat="1" ht="26.25" customHeight="1" x14ac:dyDescent="0.2">
      <c r="A123" s="819"/>
      <c r="B123" s="820"/>
      <c r="C123" s="814" t="s">
        <v>435</v>
      </c>
      <c r="D123" s="751"/>
      <c r="E123" s="751"/>
      <c r="F123" s="751"/>
      <c r="G123" s="751"/>
      <c r="H123" s="751"/>
      <c r="I123" s="751"/>
      <c r="J123" s="751"/>
      <c r="K123" s="751"/>
      <c r="L123" s="751"/>
      <c r="M123" s="751"/>
      <c r="N123" s="751"/>
      <c r="O123" s="751"/>
      <c r="P123" s="751"/>
      <c r="Q123" s="751"/>
      <c r="R123" s="751"/>
      <c r="S123" s="751"/>
      <c r="T123" s="751"/>
      <c r="U123" s="751"/>
      <c r="V123" s="751"/>
      <c r="W123" s="751"/>
      <c r="X123" s="751"/>
      <c r="Y123" s="751"/>
      <c r="Z123" s="752"/>
      <c r="AA123" s="778" t="s">
        <v>122</v>
      </c>
      <c r="AB123" s="779"/>
      <c r="AC123" s="779"/>
      <c r="AD123" s="779"/>
      <c r="AE123" s="780"/>
      <c r="AF123" s="781" t="s">
        <v>122</v>
      </c>
      <c r="AG123" s="779"/>
      <c r="AH123" s="779"/>
      <c r="AI123" s="779"/>
      <c r="AJ123" s="780"/>
      <c r="AK123" s="781" t="s">
        <v>122</v>
      </c>
      <c r="AL123" s="779"/>
      <c r="AM123" s="779"/>
      <c r="AN123" s="779"/>
      <c r="AO123" s="780"/>
      <c r="AP123" s="823" t="s">
        <v>122</v>
      </c>
      <c r="AQ123" s="824"/>
      <c r="AR123" s="824"/>
      <c r="AS123" s="824"/>
      <c r="AT123" s="825"/>
      <c r="AU123" s="885"/>
      <c r="AV123" s="886"/>
      <c r="AW123" s="886"/>
      <c r="AX123" s="886"/>
      <c r="AY123" s="886"/>
      <c r="AZ123" s="239" t="s">
        <v>177</v>
      </c>
      <c r="BA123" s="239"/>
      <c r="BB123" s="239"/>
      <c r="BC123" s="239"/>
      <c r="BD123" s="239"/>
      <c r="BE123" s="239"/>
      <c r="BF123" s="239"/>
      <c r="BG123" s="239"/>
      <c r="BH123" s="239"/>
      <c r="BI123" s="239"/>
      <c r="BJ123" s="239"/>
      <c r="BK123" s="239"/>
      <c r="BL123" s="239"/>
      <c r="BM123" s="239"/>
      <c r="BN123" s="239"/>
      <c r="BO123" s="876" t="s">
        <v>449</v>
      </c>
      <c r="BP123" s="877"/>
      <c r="BQ123" s="831">
        <v>70380045</v>
      </c>
      <c r="BR123" s="832"/>
      <c r="BS123" s="832"/>
      <c r="BT123" s="832"/>
      <c r="BU123" s="832"/>
      <c r="BV123" s="832">
        <v>71417395</v>
      </c>
      <c r="BW123" s="832"/>
      <c r="BX123" s="832"/>
      <c r="BY123" s="832"/>
      <c r="BZ123" s="832"/>
      <c r="CA123" s="832">
        <v>71360821</v>
      </c>
      <c r="CB123" s="832"/>
      <c r="CC123" s="832"/>
      <c r="CD123" s="832"/>
      <c r="CE123" s="832"/>
      <c r="CF123" s="747"/>
      <c r="CG123" s="748"/>
      <c r="CH123" s="748"/>
      <c r="CI123" s="748"/>
      <c r="CJ123" s="833"/>
      <c r="CK123" s="868"/>
      <c r="CL123" s="854"/>
      <c r="CM123" s="854"/>
      <c r="CN123" s="854"/>
      <c r="CO123" s="855"/>
      <c r="CP123" s="834" t="s">
        <v>390</v>
      </c>
      <c r="CQ123" s="835"/>
      <c r="CR123" s="835"/>
      <c r="CS123" s="835"/>
      <c r="CT123" s="835"/>
      <c r="CU123" s="835"/>
      <c r="CV123" s="835"/>
      <c r="CW123" s="835"/>
      <c r="CX123" s="835"/>
      <c r="CY123" s="835"/>
      <c r="CZ123" s="835"/>
      <c r="DA123" s="835"/>
      <c r="DB123" s="835"/>
      <c r="DC123" s="835"/>
      <c r="DD123" s="835"/>
      <c r="DE123" s="835"/>
      <c r="DF123" s="836"/>
      <c r="DG123" s="778" t="s">
        <v>122</v>
      </c>
      <c r="DH123" s="779"/>
      <c r="DI123" s="779"/>
      <c r="DJ123" s="779"/>
      <c r="DK123" s="780"/>
      <c r="DL123" s="781" t="s">
        <v>122</v>
      </c>
      <c r="DM123" s="779"/>
      <c r="DN123" s="779"/>
      <c r="DO123" s="779"/>
      <c r="DP123" s="780"/>
      <c r="DQ123" s="781" t="s">
        <v>122</v>
      </c>
      <c r="DR123" s="779"/>
      <c r="DS123" s="779"/>
      <c r="DT123" s="779"/>
      <c r="DU123" s="780"/>
      <c r="DV123" s="823" t="s">
        <v>122</v>
      </c>
      <c r="DW123" s="824"/>
      <c r="DX123" s="824"/>
      <c r="DY123" s="824"/>
      <c r="DZ123" s="825"/>
    </row>
    <row r="124" spans="1:130" s="218" customFormat="1" ht="26.25" customHeight="1" thickBot="1" x14ac:dyDescent="0.25">
      <c r="A124" s="819"/>
      <c r="B124" s="820"/>
      <c r="C124" s="814" t="s">
        <v>438</v>
      </c>
      <c r="D124" s="751"/>
      <c r="E124" s="751"/>
      <c r="F124" s="751"/>
      <c r="G124" s="751"/>
      <c r="H124" s="751"/>
      <c r="I124" s="751"/>
      <c r="J124" s="751"/>
      <c r="K124" s="751"/>
      <c r="L124" s="751"/>
      <c r="M124" s="751"/>
      <c r="N124" s="751"/>
      <c r="O124" s="751"/>
      <c r="P124" s="751"/>
      <c r="Q124" s="751"/>
      <c r="R124" s="751"/>
      <c r="S124" s="751"/>
      <c r="T124" s="751"/>
      <c r="U124" s="751"/>
      <c r="V124" s="751"/>
      <c r="W124" s="751"/>
      <c r="X124" s="751"/>
      <c r="Y124" s="751"/>
      <c r="Z124" s="752"/>
      <c r="AA124" s="778" t="s">
        <v>122</v>
      </c>
      <c r="AB124" s="779"/>
      <c r="AC124" s="779"/>
      <c r="AD124" s="779"/>
      <c r="AE124" s="780"/>
      <c r="AF124" s="781" t="s">
        <v>122</v>
      </c>
      <c r="AG124" s="779"/>
      <c r="AH124" s="779"/>
      <c r="AI124" s="779"/>
      <c r="AJ124" s="780"/>
      <c r="AK124" s="781" t="s">
        <v>122</v>
      </c>
      <c r="AL124" s="779"/>
      <c r="AM124" s="779"/>
      <c r="AN124" s="779"/>
      <c r="AO124" s="780"/>
      <c r="AP124" s="823" t="s">
        <v>122</v>
      </c>
      <c r="AQ124" s="824"/>
      <c r="AR124" s="824"/>
      <c r="AS124" s="824"/>
      <c r="AT124" s="825"/>
      <c r="AU124" s="826" t="s">
        <v>450</v>
      </c>
      <c r="AV124" s="827"/>
      <c r="AW124" s="827"/>
      <c r="AX124" s="827"/>
      <c r="AY124" s="827"/>
      <c r="AZ124" s="827"/>
      <c r="BA124" s="827"/>
      <c r="BB124" s="827"/>
      <c r="BC124" s="827"/>
      <c r="BD124" s="827"/>
      <c r="BE124" s="827"/>
      <c r="BF124" s="827"/>
      <c r="BG124" s="827"/>
      <c r="BH124" s="827"/>
      <c r="BI124" s="827"/>
      <c r="BJ124" s="827"/>
      <c r="BK124" s="827"/>
      <c r="BL124" s="827"/>
      <c r="BM124" s="827"/>
      <c r="BN124" s="827"/>
      <c r="BO124" s="827"/>
      <c r="BP124" s="828"/>
      <c r="BQ124" s="829" t="s">
        <v>122</v>
      </c>
      <c r="BR124" s="830"/>
      <c r="BS124" s="830"/>
      <c r="BT124" s="830"/>
      <c r="BU124" s="830"/>
      <c r="BV124" s="830" t="s">
        <v>122</v>
      </c>
      <c r="BW124" s="830"/>
      <c r="BX124" s="830"/>
      <c r="BY124" s="830"/>
      <c r="BZ124" s="830"/>
      <c r="CA124" s="830" t="s">
        <v>122</v>
      </c>
      <c r="CB124" s="830"/>
      <c r="CC124" s="830"/>
      <c r="CD124" s="830"/>
      <c r="CE124" s="830"/>
      <c r="CF124" s="725"/>
      <c r="CG124" s="726"/>
      <c r="CH124" s="726"/>
      <c r="CI124" s="726"/>
      <c r="CJ124" s="861"/>
      <c r="CK124" s="869"/>
      <c r="CL124" s="869"/>
      <c r="CM124" s="869"/>
      <c r="CN124" s="869"/>
      <c r="CO124" s="870"/>
      <c r="CP124" s="834" t="s">
        <v>451</v>
      </c>
      <c r="CQ124" s="835"/>
      <c r="CR124" s="835"/>
      <c r="CS124" s="835"/>
      <c r="CT124" s="835"/>
      <c r="CU124" s="835"/>
      <c r="CV124" s="835"/>
      <c r="CW124" s="835"/>
      <c r="CX124" s="835"/>
      <c r="CY124" s="835"/>
      <c r="CZ124" s="835"/>
      <c r="DA124" s="835"/>
      <c r="DB124" s="835"/>
      <c r="DC124" s="835"/>
      <c r="DD124" s="835"/>
      <c r="DE124" s="835"/>
      <c r="DF124" s="836"/>
      <c r="DG124" s="762" t="s">
        <v>122</v>
      </c>
      <c r="DH124" s="763"/>
      <c r="DI124" s="763"/>
      <c r="DJ124" s="763"/>
      <c r="DK124" s="764"/>
      <c r="DL124" s="765" t="s">
        <v>122</v>
      </c>
      <c r="DM124" s="763"/>
      <c r="DN124" s="763"/>
      <c r="DO124" s="763"/>
      <c r="DP124" s="764"/>
      <c r="DQ124" s="765" t="s">
        <v>122</v>
      </c>
      <c r="DR124" s="763"/>
      <c r="DS124" s="763"/>
      <c r="DT124" s="763"/>
      <c r="DU124" s="764"/>
      <c r="DV124" s="847" t="s">
        <v>122</v>
      </c>
      <c r="DW124" s="848"/>
      <c r="DX124" s="848"/>
      <c r="DY124" s="848"/>
      <c r="DZ124" s="849"/>
    </row>
    <row r="125" spans="1:130" s="218" customFormat="1" ht="26.25" customHeight="1" x14ac:dyDescent="0.2">
      <c r="A125" s="819"/>
      <c r="B125" s="820"/>
      <c r="C125" s="814" t="s">
        <v>440</v>
      </c>
      <c r="D125" s="751"/>
      <c r="E125" s="751"/>
      <c r="F125" s="751"/>
      <c r="G125" s="751"/>
      <c r="H125" s="751"/>
      <c r="I125" s="751"/>
      <c r="J125" s="751"/>
      <c r="K125" s="751"/>
      <c r="L125" s="751"/>
      <c r="M125" s="751"/>
      <c r="N125" s="751"/>
      <c r="O125" s="751"/>
      <c r="P125" s="751"/>
      <c r="Q125" s="751"/>
      <c r="R125" s="751"/>
      <c r="S125" s="751"/>
      <c r="T125" s="751"/>
      <c r="U125" s="751"/>
      <c r="V125" s="751"/>
      <c r="W125" s="751"/>
      <c r="X125" s="751"/>
      <c r="Y125" s="751"/>
      <c r="Z125" s="752"/>
      <c r="AA125" s="778" t="s">
        <v>122</v>
      </c>
      <c r="AB125" s="779"/>
      <c r="AC125" s="779"/>
      <c r="AD125" s="779"/>
      <c r="AE125" s="780"/>
      <c r="AF125" s="781" t="s">
        <v>122</v>
      </c>
      <c r="AG125" s="779"/>
      <c r="AH125" s="779"/>
      <c r="AI125" s="779"/>
      <c r="AJ125" s="780"/>
      <c r="AK125" s="781" t="s">
        <v>122</v>
      </c>
      <c r="AL125" s="779"/>
      <c r="AM125" s="779"/>
      <c r="AN125" s="779"/>
      <c r="AO125" s="780"/>
      <c r="AP125" s="823" t="s">
        <v>122</v>
      </c>
      <c r="AQ125" s="824"/>
      <c r="AR125" s="824"/>
      <c r="AS125" s="824"/>
      <c r="AT125" s="82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0" t="s">
        <v>452</v>
      </c>
      <c r="CL125" s="851"/>
      <c r="CM125" s="851"/>
      <c r="CN125" s="851"/>
      <c r="CO125" s="852"/>
      <c r="CP125" s="859" t="s">
        <v>453</v>
      </c>
      <c r="CQ125" s="807"/>
      <c r="CR125" s="807"/>
      <c r="CS125" s="807"/>
      <c r="CT125" s="807"/>
      <c r="CU125" s="807"/>
      <c r="CV125" s="807"/>
      <c r="CW125" s="807"/>
      <c r="CX125" s="807"/>
      <c r="CY125" s="807"/>
      <c r="CZ125" s="807"/>
      <c r="DA125" s="807"/>
      <c r="DB125" s="807"/>
      <c r="DC125" s="807"/>
      <c r="DD125" s="807"/>
      <c r="DE125" s="807"/>
      <c r="DF125" s="808"/>
      <c r="DG125" s="860" t="s">
        <v>122</v>
      </c>
      <c r="DH125" s="841"/>
      <c r="DI125" s="841"/>
      <c r="DJ125" s="841"/>
      <c r="DK125" s="841"/>
      <c r="DL125" s="841" t="s">
        <v>122</v>
      </c>
      <c r="DM125" s="841"/>
      <c r="DN125" s="841"/>
      <c r="DO125" s="841"/>
      <c r="DP125" s="841"/>
      <c r="DQ125" s="841" t="s">
        <v>122</v>
      </c>
      <c r="DR125" s="841"/>
      <c r="DS125" s="841"/>
      <c r="DT125" s="841"/>
      <c r="DU125" s="841"/>
      <c r="DV125" s="842" t="s">
        <v>122</v>
      </c>
      <c r="DW125" s="842"/>
      <c r="DX125" s="842"/>
      <c r="DY125" s="842"/>
      <c r="DZ125" s="843"/>
    </row>
    <row r="126" spans="1:130" s="218" customFormat="1" ht="26.25" customHeight="1" thickBot="1" x14ac:dyDescent="0.25">
      <c r="A126" s="819"/>
      <c r="B126" s="820"/>
      <c r="C126" s="814" t="s">
        <v>442</v>
      </c>
      <c r="D126" s="751"/>
      <c r="E126" s="751"/>
      <c r="F126" s="751"/>
      <c r="G126" s="751"/>
      <c r="H126" s="751"/>
      <c r="I126" s="751"/>
      <c r="J126" s="751"/>
      <c r="K126" s="751"/>
      <c r="L126" s="751"/>
      <c r="M126" s="751"/>
      <c r="N126" s="751"/>
      <c r="O126" s="751"/>
      <c r="P126" s="751"/>
      <c r="Q126" s="751"/>
      <c r="R126" s="751"/>
      <c r="S126" s="751"/>
      <c r="T126" s="751"/>
      <c r="U126" s="751"/>
      <c r="V126" s="751"/>
      <c r="W126" s="751"/>
      <c r="X126" s="751"/>
      <c r="Y126" s="751"/>
      <c r="Z126" s="752"/>
      <c r="AA126" s="778">
        <v>68211</v>
      </c>
      <c r="AB126" s="779"/>
      <c r="AC126" s="779"/>
      <c r="AD126" s="779"/>
      <c r="AE126" s="780"/>
      <c r="AF126" s="781">
        <v>48647</v>
      </c>
      <c r="AG126" s="779"/>
      <c r="AH126" s="779"/>
      <c r="AI126" s="779"/>
      <c r="AJ126" s="780"/>
      <c r="AK126" s="781">
        <v>34897</v>
      </c>
      <c r="AL126" s="779"/>
      <c r="AM126" s="779"/>
      <c r="AN126" s="779"/>
      <c r="AO126" s="780"/>
      <c r="AP126" s="823">
        <v>0.1</v>
      </c>
      <c r="AQ126" s="824"/>
      <c r="AR126" s="824"/>
      <c r="AS126" s="824"/>
      <c r="AT126" s="82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3"/>
      <c r="CL126" s="854"/>
      <c r="CM126" s="854"/>
      <c r="CN126" s="854"/>
      <c r="CO126" s="855"/>
      <c r="CP126" s="814" t="s">
        <v>454</v>
      </c>
      <c r="CQ126" s="751"/>
      <c r="CR126" s="751"/>
      <c r="CS126" s="751"/>
      <c r="CT126" s="751"/>
      <c r="CU126" s="751"/>
      <c r="CV126" s="751"/>
      <c r="CW126" s="751"/>
      <c r="CX126" s="751"/>
      <c r="CY126" s="751"/>
      <c r="CZ126" s="751"/>
      <c r="DA126" s="751"/>
      <c r="DB126" s="751"/>
      <c r="DC126" s="751"/>
      <c r="DD126" s="751"/>
      <c r="DE126" s="751"/>
      <c r="DF126" s="752"/>
      <c r="DG126" s="815" t="s">
        <v>122</v>
      </c>
      <c r="DH126" s="816"/>
      <c r="DI126" s="816"/>
      <c r="DJ126" s="816"/>
      <c r="DK126" s="816"/>
      <c r="DL126" s="816" t="s">
        <v>122</v>
      </c>
      <c r="DM126" s="816"/>
      <c r="DN126" s="816"/>
      <c r="DO126" s="816"/>
      <c r="DP126" s="816"/>
      <c r="DQ126" s="816" t="s">
        <v>122</v>
      </c>
      <c r="DR126" s="816"/>
      <c r="DS126" s="816"/>
      <c r="DT126" s="816"/>
      <c r="DU126" s="816"/>
      <c r="DV126" s="793" t="s">
        <v>122</v>
      </c>
      <c r="DW126" s="793"/>
      <c r="DX126" s="793"/>
      <c r="DY126" s="793"/>
      <c r="DZ126" s="794"/>
    </row>
    <row r="127" spans="1:130" s="218" customFormat="1" ht="26.25" customHeight="1" x14ac:dyDescent="0.2">
      <c r="A127" s="821"/>
      <c r="B127" s="822"/>
      <c r="C127" s="837" t="s">
        <v>455</v>
      </c>
      <c r="D127" s="838"/>
      <c r="E127" s="838"/>
      <c r="F127" s="838"/>
      <c r="G127" s="838"/>
      <c r="H127" s="838"/>
      <c r="I127" s="838"/>
      <c r="J127" s="838"/>
      <c r="K127" s="838"/>
      <c r="L127" s="838"/>
      <c r="M127" s="838"/>
      <c r="N127" s="838"/>
      <c r="O127" s="838"/>
      <c r="P127" s="838"/>
      <c r="Q127" s="838"/>
      <c r="R127" s="838"/>
      <c r="S127" s="838"/>
      <c r="T127" s="838"/>
      <c r="U127" s="838"/>
      <c r="V127" s="838"/>
      <c r="W127" s="838"/>
      <c r="X127" s="838"/>
      <c r="Y127" s="838"/>
      <c r="Z127" s="839"/>
      <c r="AA127" s="778">
        <v>652</v>
      </c>
      <c r="AB127" s="779"/>
      <c r="AC127" s="779"/>
      <c r="AD127" s="779"/>
      <c r="AE127" s="780"/>
      <c r="AF127" s="781">
        <v>606</v>
      </c>
      <c r="AG127" s="779"/>
      <c r="AH127" s="779"/>
      <c r="AI127" s="779"/>
      <c r="AJ127" s="780"/>
      <c r="AK127" s="781">
        <v>578</v>
      </c>
      <c r="AL127" s="779"/>
      <c r="AM127" s="779"/>
      <c r="AN127" s="779"/>
      <c r="AO127" s="780"/>
      <c r="AP127" s="823">
        <v>0</v>
      </c>
      <c r="AQ127" s="824"/>
      <c r="AR127" s="824"/>
      <c r="AS127" s="824"/>
      <c r="AT127" s="825"/>
      <c r="AU127" s="220"/>
      <c r="AV127" s="220"/>
      <c r="AW127" s="220"/>
      <c r="AX127" s="840" t="s">
        <v>456</v>
      </c>
      <c r="AY127" s="811"/>
      <c r="AZ127" s="811"/>
      <c r="BA127" s="811"/>
      <c r="BB127" s="811"/>
      <c r="BC127" s="811"/>
      <c r="BD127" s="811"/>
      <c r="BE127" s="812"/>
      <c r="BF127" s="810" t="s">
        <v>457</v>
      </c>
      <c r="BG127" s="811"/>
      <c r="BH127" s="811"/>
      <c r="BI127" s="811"/>
      <c r="BJ127" s="811"/>
      <c r="BK127" s="811"/>
      <c r="BL127" s="812"/>
      <c r="BM127" s="810" t="s">
        <v>458</v>
      </c>
      <c r="BN127" s="811"/>
      <c r="BO127" s="811"/>
      <c r="BP127" s="811"/>
      <c r="BQ127" s="811"/>
      <c r="BR127" s="811"/>
      <c r="BS127" s="812"/>
      <c r="BT127" s="810" t="s">
        <v>459</v>
      </c>
      <c r="BU127" s="811"/>
      <c r="BV127" s="811"/>
      <c r="BW127" s="811"/>
      <c r="BX127" s="811"/>
      <c r="BY127" s="811"/>
      <c r="BZ127" s="813"/>
      <c r="CA127" s="220"/>
      <c r="CB127" s="220"/>
      <c r="CC127" s="220"/>
      <c r="CD127" s="243"/>
      <c r="CE127" s="243"/>
      <c r="CF127" s="243"/>
      <c r="CG127" s="220"/>
      <c r="CH127" s="220"/>
      <c r="CI127" s="220"/>
      <c r="CJ127" s="242"/>
      <c r="CK127" s="853"/>
      <c r="CL127" s="854"/>
      <c r="CM127" s="854"/>
      <c r="CN127" s="854"/>
      <c r="CO127" s="855"/>
      <c r="CP127" s="814" t="s">
        <v>460</v>
      </c>
      <c r="CQ127" s="751"/>
      <c r="CR127" s="751"/>
      <c r="CS127" s="751"/>
      <c r="CT127" s="751"/>
      <c r="CU127" s="751"/>
      <c r="CV127" s="751"/>
      <c r="CW127" s="751"/>
      <c r="CX127" s="751"/>
      <c r="CY127" s="751"/>
      <c r="CZ127" s="751"/>
      <c r="DA127" s="751"/>
      <c r="DB127" s="751"/>
      <c r="DC127" s="751"/>
      <c r="DD127" s="751"/>
      <c r="DE127" s="751"/>
      <c r="DF127" s="752"/>
      <c r="DG127" s="815" t="s">
        <v>122</v>
      </c>
      <c r="DH127" s="816"/>
      <c r="DI127" s="816"/>
      <c r="DJ127" s="816"/>
      <c r="DK127" s="816"/>
      <c r="DL127" s="816" t="s">
        <v>122</v>
      </c>
      <c r="DM127" s="816"/>
      <c r="DN127" s="816"/>
      <c r="DO127" s="816"/>
      <c r="DP127" s="816"/>
      <c r="DQ127" s="816" t="s">
        <v>122</v>
      </c>
      <c r="DR127" s="816"/>
      <c r="DS127" s="816"/>
      <c r="DT127" s="816"/>
      <c r="DU127" s="816"/>
      <c r="DV127" s="793" t="s">
        <v>122</v>
      </c>
      <c r="DW127" s="793"/>
      <c r="DX127" s="793"/>
      <c r="DY127" s="793"/>
      <c r="DZ127" s="794"/>
    </row>
    <row r="128" spans="1:130" s="218" customFormat="1" ht="26.25" customHeight="1" thickBot="1" x14ac:dyDescent="0.25">
      <c r="A128" s="795" t="s">
        <v>461</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462</v>
      </c>
      <c r="X128" s="797"/>
      <c r="Y128" s="797"/>
      <c r="Z128" s="798"/>
      <c r="AA128" s="799">
        <v>824239</v>
      </c>
      <c r="AB128" s="800"/>
      <c r="AC128" s="800"/>
      <c r="AD128" s="800"/>
      <c r="AE128" s="801"/>
      <c r="AF128" s="802">
        <v>850161</v>
      </c>
      <c r="AG128" s="800"/>
      <c r="AH128" s="800"/>
      <c r="AI128" s="800"/>
      <c r="AJ128" s="801"/>
      <c r="AK128" s="802">
        <v>875092</v>
      </c>
      <c r="AL128" s="800"/>
      <c r="AM128" s="800"/>
      <c r="AN128" s="800"/>
      <c r="AO128" s="801"/>
      <c r="AP128" s="803"/>
      <c r="AQ128" s="804"/>
      <c r="AR128" s="804"/>
      <c r="AS128" s="804"/>
      <c r="AT128" s="805"/>
      <c r="AU128" s="220"/>
      <c r="AV128" s="220"/>
      <c r="AW128" s="220"/>
      <c r="AX128" s="806" t="s">
        <v>463</v>
      </c>
      <c r="AY128" s="807"/>
      <c r="AZ128" s="807"/>
      <c r="BA128" s="807"/>
      <c r="BB128" s="807"/>
      <c r="BC128" s="807"/>
      <c r="BD128" s="807"/>
      <c r="BE128" s="808"/>
      <c r="BF128" s="785" t="s">
        <v>122</v>
      </c>
      <c r="BG128" s="786"/>
      <c r="BH128" s="786"/>
      <c r="BI128" s="786"/>
      <c r="BJ128" s="786"/>
      <c r="BK128" s="786"/>
      <c r="BL128" s="809"/>
      <c r="BM128" s="785">
        <v>11.83</v>
      </c>
      <c r="BN128" s="786"/>
      <c r="BO128" s="786"/>
      <c r="BP128" s="786"/>
      <c r="BQ128" s="786"/>
      <c r="BR128" s="786"/>
      <c r="BS128" s="809"/>
      <c r="BT128" s="785">
        <v>20</v>
      </c>
      <c r="BU128" s="786"/>
      <c r="BV128" s="786"/>
      <c r="BW128" s="786"/>
      <c r="BX128" s="786"/>
      <c r="BY128" s="786"/>
      <c r="BZ128" s="787"/>
      <c r="CA128" s="243"/>
      <c r="CB128" s="243"/>
      <c r="CC128" s="243"/>
      <c r="CD128" s="243"/>
      <c r="CE128" s="243"/>
      <c r="CF128" s="243"/>
      <c r="CG128" s="220"/>
      <c r="CH128" s="220"/>
      <c r="CI128" s="220"/>
      <c r="CJ128" s="242"/>
      <c r="CK128" s="856"/>
      <c r="CL128" s="857"/>
      <c r="CM128" s="857"/>
      <c r="CN128" s="857"/>
      <c r="CO128" s="858"/>
      <c r="CP128" s="788" t="s">
        <v>464</v>
      </c>
      <c r="CQ128" s="729"/>
      <c r="CR128" s="729"/>
      <c r="CS128" s="729"/>
      <c r="CT128" s="729"/>
      <c r="CU128" s="729"/>
      <c r="CV128" s="729"/>
      <c r="CW128" s="729"/>
      <c r="CX128" s="729"/>
      <c r="CY128" s="729"/>
      <c r="CZ128" s="729"/>
      <c r="DA128" s="729"/>
      <c r="DB128" s="729"/>
      <c r="DC128" s="729"/>
      <c r="DD128" s="729"/>
      <c r="DE128" s="729"/>
      <c r="DF128" s="730"/>
      <c r="DG128" s="789" t="s">
        <v>122</v>
      </c>
      <c r="DH128" s="790"/>
      <c r="DI128" s="790"/>
      <c r="DJ128" s="790"/>
      <c r="DK128" s="790"/>
      <c r="DL128" s="790" t="s">
        <v>122</v>
      </c>
      <c r="DM128" s="790"/>
      <c r="DN128" s="790"/>
      <c r="DO128" s="790"/>
      <c r="DP128" s="790"/>
      <c r="DQ128" s="790" t="s">
        <v>122</v>
      </c>
      <c r="DR128" s="790"/>
      <c r="DS128" s="790"/>
      <c r="DT128" s="790"/>
      <c r="DU128" s="790"/>
      <c r="DV128" s="791" t="s">
        <v>122</v>
      </c>
      <c r="DW128" s="791"/>
      <c r="DX128" s="791"/>
      <c r="DY128" s="791"/>
      <c r="DZ128" s="792"/>
    </row>
    <row r="129" spans="1:131" s="218" customFormat="1" ht="26.25" customHeight="1" x14ac:dyDescent="0.2">
      <c r="A129" s="773" t="s">
        <v>103</v>
      </c>
      <c r="B129" s="774"/>
      <c r="C129" s="774"/>
      <c r="D129" s="774"/>
      <c r="E129" s="774"/>
      <c r="F129" s="774"/>
      <c r="G129" s="774"/>
      <c r="H129" s="774"/>
      <c r="I129" s="774"/>
      <c r="J129" s="774"/>
      <c r="K129" s="774"/>
      <c r="L129" s="774"/>
      <c r="M129" s="774"/>
      <c r="N129" s="774"/>
      <c r="O129" s="774"/>
      <c r="P129" s="774"/>
      <c r="Q129" s="774"/>
      <c r="R129" s="774"/>
      <c r="S129" s="774"/>
      <c r="T129" s="774"/>
      <c r="U129" s="774"/>
      <c r="V129" s="774"/>
      <c r="W129" s="775" t="s">
        <v>465</v>
      </c>
      <c r="X129" s="776"/>
      <c r="Y129" s="776"/>
      <c r="Z129" s="777"/>
      <c r="AA129" s="778">
        <v>28320941</v>
      </c>
      <c r="AB129" s="779"/>
      <c r="AC129" s="779"/>
      <c r="AD129" s="779"/>
      <c r="AE129" s="780"/>
      <c r="AF129" s="781">
        <v>28930233</v>
      </c>
      <c r="AG129" s="779"/>
      <c r="AH129" s="779"/>
      <c r="AI129" s="779"/>
      <c r="AJ129" s="780"/>
      <c r="AK129" s="781">
        <v>29543893</v>
      </c>
      <c r="AL129" s="779"/>
      <c r="AM129" s="779"/>
      <c r="AN129" s="779"/>
      <c r="AO129" s="780"/>
      <c r="AP129" s="782"/>
      <c r="AQ129" s="783"/>
      <c r="AR129" s="783"/>
      <c r="AS129" s="783"/>
      <c r="AT129" s="784"/>
      <c r="AU129" s="221"/>
      <c r="AV129" s="221"/>
      <c r="AW129" s="221"/>
      <c r="AX129" s="750" t="s">
        <v>466</v>
      </c>
      <c r="AY129" s="751"/>
      <c r="AZ129" s="751"/>
      <c r="BA129" s="751"/>
      <c r="BB129" s="751"/>
      <c r="BC129" s="751"/>
      <c r="BD129" s="751"/>
      <c r="BE129" s="752"/>
      <c r="BF129" s="769" t="s">
        <v>122</v>
      </c>
      <c r="BG129" s="770"/>
      <c r="BH129" s="770"/>
      <c r="BI129" s="770"/>
      <c r="BJ129" s="770"/>
      <c r="BK129" s="770"/>
      <c r="BL129" s="771"/>
      <c r="BM129" s="769">
        <v>16.829999999999998</v>
      </c>
      <c r="BN129" s="770"/>
      <c r="BO129" s="770"/>
      <c r="BP129" s="770"/>
      <c r="BQ129" s="770"/>
      <c r="BR129" s="770"/>
      <c r="BS129" s="771"/>
      <c r="BT129" s="769">
        <v>30</v>
      </c>
      <c r="BU129" s="770"/>
      <c r="BV129" s="770"/>
      <c r="BW129" s="770"/>
      <c r="BX129" s="770"/>
      <c r="BY129" s="770"/>
      <c r="BZ129" s="7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3" t="s">
        <v>467</v>
      </c>
      <c r="B130" s="774"/>
      <c r="C130" s="774"/>
      <c r="D130" s="774"/>
      <c r="E130" s="774"/>
      <c r="F130" s="774"/>
      <c r="G130" s="774"/>
      <c r="H130" s="774"/>
      <c r="I130" s="774"/>
      <c r="J130" s="774"/>
      <c r="K130" s="774"/>
      <c r="L130" s="774"/>
      <c r="M130" s="774"/>
      <c r="N130" s="774"/>
      <c r="O130" s="774"/>
      <c r="P130" s="774"/>
      <c r="Q130" s="774"/>
      <c r="R130" s="774"/>
      <c r="S130" s="774"/>
      <c r="T130" s="774"/>
      <c r="U130" s="774"/>
      <c r="V130" s="774"/>
      <c r="W130" s="775" t="s">
        <v>468</v>
      </c>
      <c r="X130" s="776"/>
      <c r="Y130" s="776"/>
      <c r="Z130" s="777"/>
      <c r="AA130" s="778">
        <v>4059808</v>
      </c>
      <c r="AB130" s="779"/>
      <c r="AC130" s="779"/>
      <c r="AD130" s="779"/>
      <c r="AE130" s="780"/>
      <c r="AF130" s="781">
        <v>4103947</v>
      </c>
      <c r="AG130" s="779"/>
      <c r="AH130" s="779"/>
      <c r="AI130" s="779"/>
      <c r="AJ130" s="780"/>
      <c r="AK130" s="781">
        <v>4056769</v>
      </c>
      <c r="AL130" s="779"/>
      <c r="AM130" s="779"/>
      <c r="AN130" s="779"/>
      <c r="AO130" s="780"/>
      <c r="AP130" s="782"/>
      <c r="AQ130" s="783"/>
      <c r="AR130" s="783"/>
      <c r="AS130" s="783"/>
      <c r="AT130" s="784"/>
      <c r="AU130" s="221"/>
      <c r="AV130" s="221"/>
      <c r="AW130" s="221"/>
      <c r="AX130" s="750" t="s">
        <v>469</v>
      </c>
      <c r="AY130" s="751"/>
      <c r="AZ130" s="751"/>
      <c r="BA130" s="751"/>
      <c r="BB130" s="751"/>
      <c r="BC130" s="751"/>
      <c r="BD130" s="751"/>
      <c r="BE130" s="752"/>
      <c r="BF130" s="753">
        <v>2.1</v>
      </c>
      <c r="BG130" s="754"/>
      <c r="BH130" s="754"/>
      <c r="BI130" s="754"/>
      <c r="BJ130" s="754"/>
      <c r="BK130" s="754"/>
      <c r="BL130" s="755"/>
      <c r="BM130" s="753">
        <v>25</v>
      </c>
      <c r="BN130" s="754"/>
      <c r="BO130" s="754"/>
      <c r="BP130" s="754"/>
      <c r="BQ130" s="754"/>
      <c r="BR130" s="754"/>
      <c r="BS130" s="755"/>
      <c r="BT130" s="753">
        <v>35</v>
      </c>
      <c r="BU130" s="754"/>
      <c r="BV130" s="754"/>
      <c r="BW130" s="754"/>
      <c r="BX130" s="754"/>
      <c r="BY130" s="754"/>
      <c r="BZ130" s="75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7"/>
      <c r="B131" s="758"/>
      <c r="C131" s="758"/>
      <c r="D131" s="758"/>
      <c r="E131" s="758"/>
      <c r="F131" s="758"/>
      <c r="G131" s="758"/>
      <c r="H131" s="758"/>
      <c r="I131" s="758"/>
      <c r="J131" s="758"/>
      <c r="K131" s="758"/>
      <c r="L131" s="758"/>
      <c r="M131" s="758"/>
      <c r="N131" s="758"/>
      <c r="O131" s="758"/>
      <c r="P131" s="758"/>
      <c r="Q131" s="758"/>
      <c r="R131" s="758"/>
      <c r="S131" s="758"/>
      <c r="T131" s="758"/>
      <c r="U131" s="758"/>
      <c r="V131" s="758"/>
      <c r="W131" s="759" t="s">
        <v>470</v>
      </c>
      <c r="X131" s="760"/>
      <c r="Y131" s="760"/>
      <c r="Z131" s="761"/>
      <c r="AA131" s="762">
        <v>24261133</v>
      </c>
      <c r="AB131" s="763"/>
      <c r="AC131" s="763"/>
      <c r="AD131" s="763"/>
      <c r="AE131" s="764"/>
      <c r="AF131" s="765">
        <v>24826286</v>
      </c>
      <c r="AG131" s="763"/>
      <c r="AH131" s="763"/>
      <c r="AI131" s="763"/>
      <c r="AJ131" s="764"/>
      <c r="AK131" s="765">
        <v>25487124</v>
      </c>
      <c r="AL131" s="763"/>
      <c r="AM131" s="763"/>
      <c r="AN131" s="763"/>
      <c r="AO131" s="764"/>
      <c r="AP131" s="766"/>
      <c r="AQ131" s="767"/>
      <c r="AR131" s="767"/>
      <c r="AS131" s="767"/>
      <c r="AT131" s="768"/>
      <c r="AU131" s="221"/>
      <c r="AV131" s="221"/>
      <c r="AW131" s="221"/>
      <c r="AX131" s="728" t="s">
        <v>471</v>
      </c>
      <c r="AY131" s="729"/>
      <c r="AZ131" s="729"/>
      <c r="BA131" s="729"/>
      <c r="BB131" s="729"/>
      <c r="BC131" s="729"/>
      <c r="BD131" s="729"/>
      <c r="BE131" s="730"/>
      <c r="BF131" s="731" t="s">
        <v>122</v>
      </c>
      <c r="BG131" s="732"/>
      <c r="BH131" s="732"/>
      <c r="BI131" s="732"/>
      <c r="BJ131" s="732"/>
      <c r="BK131" s="732"/>
      <c r="BL131" s="733"/>
      <c r="BM131" s="731">
        <v>350</v>
      </c>
      <c r="BN131" s="732"/>
      <c r="BO131" s="732"/>
      <c r="BP131" s="732"/>
      <c r="BQ131" s="732"/>
      <c r="BR131" s="732"/>
      <c r="BS131" s="733"/>
      <c r="BT131" s="734"/>
      <c r="BU131" s="735"/>
      <c r="BV131" s="735"/>
      <c r="BW131" s="735"/>
      <c r="BX131" s="735"/>
      <c r="BY131" s="735"/>
      <c r="BZ131" s="736"/>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7" t="s">
        <v>472</v>
      </c>
      <c r="B132" s="738"/>
      <c r="C132" s="738"/>
      <c r="D132" s="738"/>
      <c r="E132" s="738"/>
      <c r="F132" s="738"/>
      <c r="G132" s="738"/>
      <c r="H132" s="738"/>
      <c r="I132" s="738"/>
      <c r="J132" s="738"/>
      <c r="K132" s="738"/>
      <c r="L132" s="738"/>
      <c r="M132" s="738"/>
      <c r="N132" s="738"/>
      <c r="O132" s="738"/>
      <c r="P132" s="738"/>
      <c r="Q132" s="738"/>
      <c r="R132" s="738"/>
      <c r="S132" s="738"/>
      <c r="T132" s="738"/>
      <c r="U132" s="738"/>
      <c r="V132" s="741" t="s">
        <v>473</v>
      </c>
      <c r="W132" s="741"/>
      <c r="X132" s="741"/>
      <c r="Y132" s="741"/>
      <c r="Z132" s="742"/>
      <c r="AA132" s="743">
        <v>2.4285757800000001</v>
      </c>
      <c r="AB132" s="744"/>
      <c r="AC132" s="744"/>
      <c r="AD132" s="744"/>
      <c r="AE132" s="745"/>
      <c r="AF132" s="746">
        <v>2.586657545</v>
      </c>
      <c r="AG132" s="744"/>
      <c r="AH132" s="744"/>
      <c r="AI132" s="744"/>
      <c r="AJ132" s="745"/>
      <c r="AK132" s="746">
        <v>1.5354772860000001</v>
      </c>
      <c r="AL132" s="744"/>
      <c r="AM132" s="744"/>
      <c r="AN132" s="744"/>
      <c r="AO132" s="745"/>
      <c r="AP132" s="747"/>
      <c r="AQ132" s="748"/>
      <c r="AR132" s="748"/>
      <c r="AS132" s="748"/>
      <c r="AT132" s="74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39"/>
      <c r="B133" s="740"/>
      <c r="C133" s="740"/>
      <c r="D133" s="740"/>
      <c r="E133" s="740"/>
      <c r="F133" s="740"/>
      <c r="G133" s="740"/>
      <c r="H133" s="740"/>
      <c r="I133" s="740"/>
      <c r="J133" s="740"/>
      <c r="K133" s="740"/>
      <c r="L133" s="740"/>
      <c r="M133" s="740"/>
      <c r="N133" s="740"/>
      <c r="O133" s="740"/>
      <c r="P133" s="740"/>
      <c r="Q133" s="740"/>
      <c r="R133" s="740"/>
      <c r="S133" s="740"/>
      <c r="T133" s="740"/>
      <c r="U133" s="740"/>
      <c r="V133" s="720" t="s">
        <v>474</v>
      </c>
      <c r="W133" s="720"/>
      <c r="X133" s="720"/>
      <c r="Y133" s="720"/>
      <c r="Z133" s="721"/>
      <c r="AA133" s="722">
        <v>2.1</v>
      </c>
      <c r="AB133" s="723"/>
      <c r="AC133" s="723"/>
      <c r="AD133" s="723"/>
      <c r="AE133" s="724"/>
      <c r="AF133" s="722">
        <v>2.2999999999999998</v>
      </c>
      <c r="AG133" s="723"/>
      <c r="AH133" s="723"/>
      <c r="AI133" s="723"/>
      <c r="AJ133" s="724"/>
      <c r="AK133" s="722">
        <v>2.1</v>
      </c>
      <c r="AL133" s="723"/>
      <c r="AM133" s="723"/>
      <c r="AN133" s="723"/>
      <c r="AO133" s="724"/>
      <c r="AP133" s="725"/>
      <c r="AQ133" s="726"/>
      <c r="AR133" s="726"/>
      <c r="AS133" s="726"/>
      <c r="AT133" s="727"/>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umbtLCGubDR+MoLNuNWy9EnMNKqgzivVW3NdyLKl7YsQD2y/ev2aoMV7f96ZHLA0onMrG9t6vNuW1js2lox+g==" saltValue="olHvPCTHM8Z2MUuVGWZg5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60" zoomScaleNormal="85" workbookViewId="0">
      <selection activeCell="AT58" sqref="AT58"/>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dFoRT/hSeN+7o2WYNewhutsDXfMUzqjxzr060KiAiZUmuN0mK6UR+Ng+JakoTwmqwwIxPS7AfxJdNi25ZTykA==" saltValue="AmI0mj5EjD0VEafbfJk2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hdqsTLStw7ojlKTzu/Pfb6KSs/wN72n/zNC5gh60kkl7WbYWWVAITI6SIg+hxBpCatQt5wsDShs/ARtUdNpPg==" saltValue="ZCoUFBiDPy1Rk6wWPgng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L7" sqref="AL7"/>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483</v>
      </c>
      <c r="AL9" s="1130"/>
      <c r="AM9" s="1130"/>
      <c r="AN9" s="1131"/>
      <c r="AO9" s="269">
        <v>9209488</v>
      </c>
      <c r="AP9" s="269">
        <v>81509</v>
      </c>
      <c r="AQ9" s="270">
        <v>74190</v>
      </c>
      <c r="AR9" s="271">
        <v>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484</v>
      </c>
      <c r="AL10" s="1130"/>
      <c r="AM10" s="1130"/>
      <c r="AN10" s="1131"/>
      <c r="AO10" s="272">
        <v>10738</v>
      </c>
      <c r="AP10" s="272">
        <v>95</v>
      </c>
      <c r="AQ10" s="273">
        <v>4494</v>
      </c>
      <c r="AR10" s="274">
        <v>-97.9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485</v>
      </c>
      <c r="AL11" s="1130"/>
      <c r="AM11" s="1130"/>
      <c r="AN11" s="1131"/>
      <c r="AO11" s="272">
        <v>55504</v>
      </c>
      <c r="AP11" s="272">
        <v>491</v>
      </c>
      <c r="AQ11" s="273">
        <v>2274</v>
      </c>
      <c r="AR11" s="274">
        <v>-78.400000000000006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486</v>
      </c>
      <c r="AL12" s="1130"/>
      <c r="AM12" s="1130"/>
      <c r="AN12" s="1131"/>
      <c r="AO12" s="272" t="s">
        <v>487</v>
      </c>
      <c r="AP12" s="272" t="s">
        <v>487</v>
      </c>
      <c r="AQ12" s="273">
        <v>23</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488</v>
      </c>
      <c r="AL13" s="1130"/>
      <c r="AM13" s="1130"/>
      <c r="AN13" s="1131"/>
      <c r="AO13" s="272">
        <v>395714</v>
      </c>
      <c r="AP13" s="272">
        <v>3502</v>
      </c>
      <c r="AQ13" s="273">
        <v>2538</v>
      </c>
      <c r="AR13" s="274">
        <v>38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489</v>
      </c>
      <c r="AL14" s="1130"/>
      <c r="AM14" s="1130"/>
      <c r="AN14" s="1131"/>
      <c r="AO14" s="272">
        <v>106522</v>
      </c>
      <c r="AP14" s="272">
        <v>943</v>
      </c>
      <c r="AQ14" s="273">
        <v>2009</v>
      </c>
      <c r="AR14" s="274">
        <v>-53.1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490</v>
      </c>
      <c r="AL15" s="1133"/>
      <c r="AM15" s="1133"/>
      <c r="AN15" s="1134"/>
      <c r="AO15" s="272">
        <v>-607565</v>
      </c>
      <c r="AP15" s="272">
        <v>-5377</v>
      </c>
      <c r="AQ15" s="273">
        <v>-4396</v>
      </c>
      <c r="AR15" s="274">
        <v>22.3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177</v>
      </c>
      <c r="AL16" s="1133"/>
      <c r="AM16" s="1133"/>
      <c r="AN16" s="1134"/>
      <c r="AO16" s="272">
        <v>9170401</v>
      </c>
      <c r="AP16" s="272">
        <v>81163</v>
      </c>
      <c r="AQ16" s="273">
        <v>81133</v>
      </c>
      <c r="AR16" s="274">
        <v>0</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495</v>
      </c>
      <c r="AL21" s="1136"/>
      <c r="AM21" s="1136"/>
      <c r="AN21" s="1137"/>
      <c r="AO21" s="285">
        <v>7.92</v>
      </c>
      <c r="AP21" s="286">
        <v>7.09</v>
      </c>
      <c r="AQ21" s="287">
        <v>0.83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496</v>
      </c>
      <c r="AL22" s="1136"/>
      <c r="AM22" s="1136"/>
      <c r="AN22" s="1137"/>
      <c r="AO22" s="290">
        <v>98.8</v>
      </c>
      <c r="AP22" s="291">
        <v>99.1</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8" t="s">
        <v>497</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9" t="s">
        <v>500</v>
      </c>
      <c r="AL32" s="1120"/>
      <c r="AM32" s="1120"/>
      <c r="AN32" s="1121"/>
      <c r="AO32" s="300">
        <v>4299076</v>
      </c>
      <c r="AP32" s="300">
        <v>38049</v>
      </c>
      <c r="AQ32" s="301">
        <v>38069</v>
      </c>
      <c r="AR32" s="302">
        <v>-0.1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9" t="s">
        <v>501</v>
      </c>
      <c r="AL33" s="1120"/>
      <c r="AM33" s="1120"/>
      <c r="AN33" s="1121"/>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9" t="s">
        <v>502</v>
      </c>
      <c r="AL34" s="1120"/>
      <c r="AM34" s="1120"/>
      <c r="AN34" s="1121"/>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9" t="s">
        <v>503</v>
      </c>
      <c r="AL35" s="1120"/>
      <c r="AM35" s="1120"/>
      <c r="AN35" s="1121"/>
      <c r="AO35" s="300">
        <v>988659</v>
      </c>
      <c r="AP35" s="300">
        <v>8750</v>
      </c>
      <c r="AQ35" s="301">
        <v>11274</v>
      </c>
      <c r="AR35" s="302">
        <v>-22.4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9" t="s">
        <v>504</v>
      </c>
      <c r="AL36" s="1120"/>
      <c r="AM36" s="1120"/>
      <c r="AN36" s="1121"/>
      <c r="AO36" s="300" t="s">
        <v>487</v>
      </c>
      <c r="AP36" s="300" t="s">
        <v>487</v>
      </c>
      <c r="AQ36" s="301">
        <v>1710</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9" t="s">
        <v>505</v>
      </c>
      <c r="AL37" s="1120"/>
      <c r="AM37" s="1120"/>
      <c r="AN37" s="1121"/>
      <c r="AO37" s="300">
        <v>35475</v>
      </c>
      <c r="AP37" s="300">
        <v>314</v>
      </c>
      <c r="AQ37" s="301">
        <v>731</v>
      </c>
      <c r="AR37" s="302">
        <v>-57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2" t="s">
        <v>506</v>
      </c>
      <c r="AL38" s="1123"/>
      <c r="AM38" s="1123"/>
      <c r="AN38" s="1124"/>
      <c r="AO38" s="303" t="s">
        <v>487</v>
      </c>
      <c r="AP38" s="303" t="s">
        <v>487</v>
      </c>
      <c r="AQ38" s="304">
        <v>1</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2" t="s">
        <v>507</v>
      </c>
      <c r="AL39" s="1123"/>
      <c r="AM39" s="1123"/>
      <c r="AN39" s="1124"/>
      <c r="AO39" s="300">
        <v>-875092</v>
      </c>
      <c r="AP39" s="300">
        <v>-7745</v>
      </c>
      <c r="AQ39" s="301">
        <v>-7408</v>
      </c>
      <c r="AR39" s="302">
        <v>4.5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9" t="s">
        <v>508</v>
      </c>
      <c r="AL40" s="1120"/>
      <c r="AM40" s="1120"/>
      <c r="AN40" s="1121"/>
      <c r="AO40" s="300">
        <v>-4056769</v>
      </c>
      <c r="AP40" s="300">
        <v>-35904</v>
      </c>
      <c r="AQ40" s="301">
        <v>-32910</v>
      </c>
      <c r="AR40" s="302">
        <v>9.1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5" t="s">
        <v>287</v>
      </c>
      <c r="AL41" s="1126"/>
      <c r="AM41" s="1126"/>
      <c r="AN41" s="1127"/>
      <c r="AO41" s="300">
        <v>391349</v>
      </c>
      <c r="AP41" s="300">
        <v>3464</v>
      </c>
      <c r="AQ41" s="301">
        <v>11466</v>
      </c>
      <c r="AR41" s="302">
        <v>-69.8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2" t="s">
        <v>478</v>
      </c>
      <c r="AN49" s="1114" t="s">
        <v>511</v>
      </c>
      <c r="AO49" s="1115"/>
      <c r="AP49" s="1115"/>
      <c r="AQ49" s="1115"/>
      <c r="AR49" s="1116"/>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3"/>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4131511</v>
      </c>
      <c r="AN51" s="322">
        <v>35204</v>
      </c>
      <c r="AO51" s="323">
        <v>-29</v>
      </c>
      <c r="AP51" s="324">
        <v>56416</v>
      </c>
      <c r="AQ51" s="325">
        <v>-15</v>
      </c>
      <c r="AR51" s="326">
        <v>-14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2487134</v>
      </c>
      <c r="AN52" s="330">
        <v>21193</v>
      </c>
      <c r="AO52" s="331">
        <v>-25.9</v>
      </c>
      <c r="AP52" s="332">
        <v>32623</v>
      </c>
      <c r="AQ52" s="333">
        <v>-5.5</v>
      </c>
      <c r="AR52" s="334">
        <v>-20.399999999999999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4850792</v>
      </c>
      <c r="AN53" s="322">
        <v>41731</v>
      </c>
      <c r="AO53" s="323">
        <v>18.5</v>
      </c>
      <c r="AP53" s="324">
        <v>49217</v>
      </c>
      <c r="AQ53" s="325">
        <v>-12.8</v>
      </c>
      <c r="AR53" s="326">
        <v>31.3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2660553</v>
      </c>
      <c r="AN54" s="330">
        <v>22889</v>
      </c>
      <c r="AO54" s="331">
        <v>8</v>
      </c>
      <c r="AP54" s="332">
        <v>27232</v>
      </c>
      <c r="AQ54" s="333">
        <v>-16.5</v>
      </c>
      <c r="AR54" s="334">
        <v>24.5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2761389</v>
      </c>
      <c r="AN55" s="322">
        <v>23994</v>
      </c>
      <c r="AO55" s="323">
        <v>-42.5</v>
      </c>
      <c r="AP55" s="324">
        <v>49211</v>
      </c>
      <c r="AQ55" s="325">
        <v>0</v>
      </c>
      <c r="AR55" s="326">
        <v>-42.5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1872966</v>
      </c>
      <c r="AN56" s="330">
        <v>16274</v>
      </c>
      <c r="AO56" s="331">
        <v>-28.9</v>
      </c>
      <c r="AP56" s="332">
        <v>28367</v>
      </c>
      <c r="AQ56" s="333">
        <v>4.2</v>
      </c>
      <c r="AR56" s="334">
        <v>-33.1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3343952</v>
      </c>
      <c r="AN57" s="322">
        <v>29295</v>
      </c>
      <c r="AO57" s="323">
        <v>22.1</v>
      </c>
      <c r="AP57" s="324">
        <v>51738</v>
      </c>
      <c r="AQ57" s="325">
        <v>5.0999999999999996</v>
      </c>
      <c r="AR57" s="326">
        <v>17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2700580</v>
      </c>
      <c r="AN58" s="330">
        <v>23659</v>
      </c>
      <c r="AO58" s="331">
        <v>45.4</v>
      </c>
      <c r="AP58" s="332">
        <v>30360</v>
      </c>
      <c r="AQ58" s="333">
        <v>7</v>
      </c>
      <c r="AR58" s="334">
        <v>38.4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5417039</v>
      </c>
      <c r="AN59" s="322">
        <v>47943</v>
      </c>
      <c r="AO59" s="323">
        <v>63.7</v>
      </c>
      <c r="AP59" s="324">
        <v>67158</v>
      </c>
      <c r="AQ59" s="325">
        <v>29.8</v>
      </c>
      <c r="AR59" s="326">
        <v>33.9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4307589</v>
      </c>
      <c r="AN60" s="330">
        <v>38124</v>
      </c>
      <c r="AO60" s="331">
        <v>61.1</v>
      </c>
      <c r="AP60" s="332">
        <v>42077</v>
      </c>
      <c r="AQ60" s="333">
        <v>38.6</v>
      </c>
      <c r="AR60" s="334">
        <v>22.5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4100937</v>
      </c>
      <c r="AN61" s="337">
        <v>35633</v>
      </c>
      <c r="AO61" s="338">
        <v>6.6</v>
      </c>
      <c r="AP61" s="339">
        <v>54748</v>
      </c>
      <c r="AQ61" s="340">
        <v>1.4</v>
      </c>
      <c r="AR61" s="326">
        <v>5.2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2805764</v>
      </c>
      <c r="AN62" s="330">
        <v>24428</v>
      </c>
      <c r="AO62" s="331">
        <v>11.9</v>
      </c>
      <c r="AP62" s="332">
        <v>32132</v>
      </c>
      <c r="AQ62" s="333">
        <v>5.6</v>
      </c>
      <c r="AR62" s="334">
        <v>6.3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Z6yiRqqHRI4d95NyoEM4rvdHj2Ik7nfLvA2bvmI0iDrHKmITNd5wr8DZB0se3pX1pYsD+TXoCuEldZ9z2Sy9xg==" saltValue="WgAdqnb3CWaEYG2u9u8c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0" zoomScale="60" zoomScaleNormal="60" zoomScaleSheetLayoutView="55" workbookViewId="0">
      <selection activeCell="BY15" sqref="BY15"/>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c41UKHAgO3oCAVzlswTUHaXiQrEOxljsKM5GajbvDpDw3NT/JGRjPOUOQ5LymkzS7ZYLqFjwQTKY7ulA5b4fFQ==" saltValue="RYtax1a7ADfOxOhO5Su8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4" zoomScale="55" zoomScaleNormal="55" zoomScaleSheetLayoutView="55" workbookViewId="0">
      <selection activeCell="AF78" sqref="AF78"/>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NSn9tTSru69ulJv8L/oqayMp9o2u+UcNjU5SGmc7LFS9E4VTcg0hHseGZIWePrw8/aePdG+i3kbKqwgXFlVbxQ==" saltValue="TO3UsFgr3oc3sLtDsyaW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1" zoomScale="70" zoomScaleNormal="70" zoomScaleSheetLayoutView="100" workbookViewId="0">
      <selection activeCell="M44" sqref="M44:N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8" t="s">
        <v>3</v>
      </c>
      <c r="D47" s="1138"/>
      <c r="E47" s="1139"/>
      <c r="F47" s="11">
        <v>12.39</v>
      </c>
      <c r="G47" s="12">
        <v>15.14</v>
      </c>
      <c r="H47" s="12">
        <v>16.170000000000002</v>
      </c>
      <c r="I47" s="12">
        <v>15.82</v>
      </c>
      <c r="J47" s="13">
        <v>15.69</v>
      </c>
    </row>
    <row r="48" spans="2:10" ht="57.75" customHeight="1" x14ac:dyDescent="0.2">
      <c r="B48" s="14"/>
      <c r="C48" s="1140" t="s">
        <v>4</v>
      </c>
      <c r="D48" s="1140"/>
      <c r="E48" s="1141"/>
      <c r="F48" s="15">
        <v>11.4</v>
      </c>
      <c r="G48" s="16">
        <v>11.55</v>
      </c>
      <c r="H48" s="16">
        <v>11.43</v>
      </c>
      <c r="I48" s="16">
        <v>9.4499999999999993</v>
      </c>
      <c r="J48" s="17">
        <v>8.7200000000000006</v>
      </c>
    </row>
    <row r="49" spans="2:10" ht="57.75" customHeight="1" thickBot="1" x14ac:dyDescent="0.25">
      <c r="B49" s="18"/>
      <c r="C49" s="1142" t="s">
        <v>5</v>
      </c>
      <c r="D49" s="1142"/>
      <c r="E49" s="1143"/>
      <c r="F49" s="19">
        <v>2.09</v>
      </c>
      <c r="G49" s="20">
        <v>3.83</v>
      </c>
      <c r="H49" s="20">
        <v>0.43</v>
      </c>
      <c r="I49" s="20" t="s">
        <v>530</v>
      </c>
      <c r="J49" s="21" t="s">
        <v>531</v>
      </c>
    </row>
    <row r="50" spans="2:10" ht="13.2" x14ac:dyDescent="0.2"/>
  </sheetData>
  <sheetProtection algorithmName="SHA-512" hashValue="d9ZbuMRmPUkptgy0U347H0smTJ8ohq2V+SHtOAH4qtCwFNxBRe9fqXKFeat2pE6nAdw9bn6NI4Addr5AiVZe+Q==" saltValue="bo5wYvfRBxic9r+GI+Tg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2026-03-03T05:48:19Z</cp:lastPrinted>
  <dcterms:created xsi:type="dcterms:W3CDTF">2026-02-23T05:12:17Z</dcterms:created>
  <dcterms:modified xsi:type="dcterms:W3CDTF">2026-03-18T05:06:19Z</dcterms:modified>
  <cp:category/>
</cp:coreProperties>
</file>